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3_Форма раскрытия информации" sheetId="1" r:id="rId1"/>
  </sheets>
  <externalReferences>
    <externalReference r:id="rId2"/>
  </externalReferences>
  <definedNames>
    <definedName name="BACE">[1]TECHSHEET!$G$51:$G$52</definedName>
    <definedName name="END_COLUMN_OPEN_INFO">'3_Форма раскрытия информации'!$O$75</definedName>
    <definedName name="END_ROW_OPEN_INFO">'3_Форма раскрытия информации'!$F$94</definedName>
    <definedName name="EZ_DPR">[1]TECHSHEET!$K$52:$K$53</definedName>
    <definedName name="FIRST_PERIOD_IN_LT">[1]Титульный!$E$21</definedName>
    <definedName name="FSK_18_REG_DATA">'[1]18_ФСК'!$K$20:$K$46,'[1]18_ФСК'!$O$20:$O$46</definedName>
    <definedName name="god">[1]Титульный!$E$25</definedName>
    <definedName name="INFORMATION_TO_LIST">[1]TECHSHEET!$N$36:$N$37</definedName>
    <definedName name="INN">[1]Титульный!$E$13</definedName>
    <definedName name="IST_FIN_AMORT">[1]TECHSHEET!$X$3:$X$8</definedName>
    <definedName name="KPP">[1]Титульный!$E$14</definedName>
    <definedName name="LEVEL_VOLTAGE">[1]TECHSHEET!$N$21:$N$25</definedName>
    <definedName name="LIST_SOB">[1]TECHSHEET!$F$51:$F$56</definedName>
    <definedName name="List19_REG_DATA">'[1]Налог на прибыль'!$P$18:$P$29,'[1]Налог на прибыль'!$S$18:$S$29</definedName>
    <definedName name="logic">[1]TECHSHEET!$O$10:$O$11</definedName>
    <definedName name="LT_REG_DATA">'[1]8_Расчет НВВ '!$J$23:$J$142,'[1]8_Расчет НВВ '!$N$23:$N$142,'[1]8_Расчет НВВ '!$S$23:$V$142,'[1]8_Расчет НВВ '!$Y$23:$Y$142,'[1]8_Расчет НВВ '!$AF$23:$AL$142</definedName>
    <definedName name="MATERIALS_REG_DATA">'[1]12_Сырье и материалы'!$Y$23:$Y$62,'[1]12_Сырье и материалы'!$AG$23:$AG$62</definedName>
    <definedName name="MO_LIST_8">[1]REESTR_MO!$B$67</definedName>
    <definedName name="MONTH_LIST">[1]TECHSHEET!$E$17:$E$28</definedName>
    <definedName name="NPR_REG_DATA">'[1]31_Прочие НПР '!$N$16:$N$20,'[1]31_Прочие НПР '!$X$16:$X$20</definedName>
    <definedName name="ORG">[1]Титульный!$E$9</definedName>
    <definedName name="ORG_DOP">[1]Титульный!$E$35</definedName>
    <definedName name="P1_4_1_EE_1_TOTAL">[1]П1.4!$U$15</definedName>
    <definedName name="P1_5_1_POWER_1_TOTAL">[1]П1.5!$U$15</definedName>
    <definedName name="PERIOD_IN_LT">[1]Титульный!$E$27</definedName>
    <definedName name="PERIOD_LENGTH">[1]Титульный!$E$23</definedName>
    <definedName name="PRIMARY_ACTIVITY">[1]Титульный!$E$30</definedName>
    <definedName name="PROFIT_REG_DATA">'[1]36_Налог на имущество'!$J$26:$J$44,'[1]36_Налог на имущество'!$M$26:$M$44</definedName>
    <definedName name="R_2_1_REG_DATA">'[1]5_ЛЭП у.е'!$U$17:$V$60,'[1]5_ЛЭП у.е'!$Y$17:$Z$59,'[1]5_ЛЭП у.е'!$AC$17:$AD$60</definedName>
    <definedName name="R_2_2_REG_DATA">'[1]6 _ПС у.е'!$S$17:$T$65,'[1]6 _ПС у.е'!$W$17:$X$65,'[1]6 _ПС у.е'!$AA$17:$AB$65</definedName>
    <definedName name="region_name">[1]Титульный!$E$5</definedName>
    <definedName name="REGION_TARIFF_LIST">[1]Настройки!$C$16:$C$38</definedName>
    <definedName name="REGION_TARIFF_LIST_FLAGS">[1]Настройки!$D$16:$D$38</definedName>
    <definedName name="REGULATION_METHODS">[1]Титульный!$E$17</definedName>
    <definedName name="RENT_ESX_FACT_REG_DATA">'[1]19_Аренда ЭСХ'!$AA$23:$AA$29,'[1]19_Аренда ЭСХ'!$AV$23:$AV$29</definedName>
    <definedName name="REPORT_OWNER">[1]Титульный!$E$7</definedName>
    <definedName name="SETTINGS_CALC_METHOD">[1]TECHSHEET!$K$39:$K$41</definedName>
    <definedName name="SHEET_TITLE_LOCKED_DATA">[1]Титульный!$E$5:$E$14,[1]Титульный!$E$30:$E$38</definedName>
    <definedName name="STATUS_CONTRACT_REESTR">[1]TECHSHEET!$Q$3:$Q$5</definedName>
    <definedName name="TARIFF_REG_DATA">'[1]9 Тариф'!$M$17:$O$103,'[1]9 Тариф'!$T$17:$V$103,'[1]9 Тариф'!$AA$17:$AD$103</definedName>
    <definedName name="TE_REG_DATA">[1]ТЭ!$M$24:$M$68,[1]ТЭ!$O$24:$O$68,[1]ТЭ!$Q$24:$Q$68,[1]ТЭ!$S$24:$S$68,[1]ТЭ!$U$24:$U$68</definedName>
    <definedName name="TITLE_NDS">[1]TECHSHEET!$P$10:$P$11</definedName>
    <definedName name="TRANSPORT_TAX_REG_DATA">[1]Трансп.налог!$R$18:$R$21,[1]Трансп.налог!$U$18:$U$21,[1]Трансп.налог!$AA$18:$AA$21</definedName>
    <definedName name="TYPE_DOC_RENT">[1]TECHSHEET!$O$3:$O$4</definedName>
    <definedName name="TYPE_KOTEL">[1]TECHSHEET!$T$3:$T$5</definedName>
    <definedName name="TYPE_OBJECT">[1]TECHSHEET!$N$29:$N$33</definedName>
    <definedName name="TYPE_RENT_DOG">[1]TECHSHEET!$R$3:$R$4</definedName>
    <definedName name="VD_LIST">[1]TECHSHEET!$N$40:$N$41</definedName>
    <definedName name="version">[1]Инструкция!$B$3</definedName>
    <definedName name="YES_NO">[1]TECHSHEET!$E$13:$E$14</definedName>
  </definedNames>
  <calcPr calcId="145621" iterate="1"/>
</workbook>
</file>

<file path=xl/calcChain.xml><?xml version="1.0" encoding="utf-8"?>
<calcChain xmlns="http://schemas.openxmlformats.org/spreadsheetml/2006/main">
  <c r="A93" i="1" l="1"/>
  <c r="A92" i="1"/>
  <c r="A91" i="1"/>
  <c r="A90" i="1"/>
  <c r="N89" i="1"/>
  <c r="M89" i="1"/>
  <c r="L89" i="1"/>
  <c r="K89" i="1"/>
  <c r="A88" i="1"/>
  <c r="A87" i="1"/>
  <c r="A86" i="1"/>
  <c r="A85" i="1"/>
  <c r="N84" i="1"/>
  <c r="M84" i="1"/>
  <c r="L84" i="1"/>
  <c r="K84" i="1"/>
  <c r="A83" i="1"/>
  <c r="A82" i="1"/>
  <c r="A81" i="1"/>
  <c r="A80" i="1"/>
  <c r="N79" i="1"/>
  <c r="M79" i="1"/>
  <c r="L79" i="1"/>
  <c r="K79" i="1"/>
  <c r="J67" i="1"/>
  <c r="K67" i="1" s="1"/>
  <c r="I65" i="1"/>
  <c r="K64" i="1"/>
  <c r="J64" i="1"/>
  <c r="I64" i="1"/>
  <c r="K62" i="1"/>
  <c r="J62" i="1"/>
  <c r="I62" i="1"/>
  <c r="K61" i="1"/>
  <c r="J61" i="1"/>
  <c r="I61" i="1"/>
  <c r="K58" i="1"/>
  <c r="J58" i="1"/>
  <c r="I58" i="1"/>
  <c r="K56" i="1"/>
  <c r="J56" i="1"/>
  <c r="I56" i="1"/>
  <c r="K55" i="1"/>
  <c r="J55" i="1"/>
  <c r="I55" i="1"/>
  <c r="K54" i="1"/>
  <c r="J54" i="1"/>
  <c r="I54" i="1"/>
  <c r="K52" i="1"/>
  <c r="K57" i="1" s="1"/>
  <c r="J52" i="1"/>
  <c r="J57" i="1" s="1"/>
  <c r="I52" i="1"/>
  <c r="I57" i="1" s="1"/>
  <c r="K51" i="1"/>
  <c r="J51" i="1"/>
  <c r="I51" i="1"/>
  <c r="K49" i="1"/>
  <c r="J49" i="1"/>
  <c r="I49" i="1"/>
  <c r="K47" i="1"/>
  <c r="J47" i="1"/>
  <c r="I47" i="1"/>
  <c r="K46" i="1"/>
  <c r="J46" i="1"/>
  <c r="I46" i="1"/>
  <c r="I42" i="1"/>
  <c r="I41" i="1"/>
  <c r="I40" i="1"/>
  <c r="K39" i="1"/>
  <c r="K44" i="1" s="1"/>
  <c r="J39" i="1"/>
  <c r="J44" i="1" s="1"/>
  <c r="I39" i="1"/>
  <c r="I44" i="1" s="1"/>
  <c r="H29" i="1"/>
  <c r="H28" i="1"/>
  <c r="H27" i="1"/>
  <c r="H26" i="1"/>
  <c r="H25" i="1"/>
  <c r="H24" i="1"/>
  <c r="H23" i="1"/>
  <c r="H22" i="1"/>
  <c r="H20" i="1"/>
  <c r="F13" i="1"/>
  <c r="F10" i="1"/>
  <c r="A1" i="1"/>
</calcChain>
</file>

<file path=xl/sharedStrings.xml><?xml version="1.0" encoding="utf-8"?>
<sst xmlns="http://schemas.openxmlformats.org/spreadsheetml/2006/main" count="172" uniqueCount="132">
  <si>
    <t>Список листов</t>
  </si>
  <si>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</si>
  <si>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</si>
  <si>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</si>
  <si>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</si>
  <si>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</si>
  <si>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</si>
  <si>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</si>
  <si>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</si>
  <si>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</si>
  <si>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</si>
  <si>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</si>
  <si>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</si>
  <si>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</si>
  <si>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</si>
  <si>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</si>
  <si>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</si>
  <si>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</si>
  <si>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</si>
  <si>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</si>
  <si>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</si>
  <si>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</si>
  <si>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</si>
  <si>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</si>
  <si>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1.1</t>
  </si>
  <si>
    <t>Выручка</t>
  </si>
  <si>
    <t>тыс.руб.</t>
  </si>
  <si>
    <t>1.2</t>
  </si>
  <si>
    <t>Прибыль (убыток) от продаж</t>
  </si>
  <si>
    <t>1.3</t>
  </si>
  <si>
    <t>EBITDA (прибыль до процентов, налогов и амортизации)</t>
  </si>
  <si>
    <t>1.4</t>
  </si>
  <si>
    <t>Чистая прибыль (убыток)</t>
  </si>
  <si>
    <t>2</t>
  </si>
  <si>
    <t>Показатели рентабельности организации</t>
  </si>
  <si>
    <t>2.1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</si>
  <si>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</si>
  <si>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%</t>
  </si>
  <si>
    <t>3</t>
  </si>
  <si>
    <t>Показатели регулируемых видов деятельности организации</t>
  </si>
  <si>
    <t>3.1</t>
  </si>
  <si>
    <t>Заявленная мощность &lt;***&gt;</t>
  </si>
  <si>
    <t>МВт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</si>
  <si>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</si>
  <si>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</si>
  <si>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</si>
  <si>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</si>
  <si>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</si>
  <si>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</si>
  <si>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</si>
  <si>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</si>
  <si>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</si>
  <si>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</si>
  <si>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>01.01.2020г.</t>
  </si>
  <si>
    <t>01.01.2022г.</t>
  </si>
  <si>
    <t>4</t>
  </si>
  <si>
    <t>Необходимая валовая выручка по регулируемым видам деятельности организации - Всего</t>
  </si>
  <si>
    <t>4.1</t>
  </si>
  <si>
    <t>Расходы, связанные с производством и реализацией товаров, работ и услуг &lt;**&gt;, &lt;****&gt;;
операционные (подконтрольные) расходы &lt;***&gt; - Всего</t>
  </si>
  <si>
    <t>в том числе:</t>
  </si>
  <si>
    <t>4.1.1</t>
  </si>
  <si>
    <t>оплата труда</t>
  </si>
  <si>
    <t>4.1.2</t>
  </si>
  <si>
    <t>ремонт основных фондов</t>
  </si>
  <si>
    <t>4.1.3</t>
  </si>
  <si>
    <t>материальные затраты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</si>
  <si>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</si>
  <si>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</si>
  <si>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</si>
  <si>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Выпадающие, излишние доходы (расходы) прошлых лет</t>
  </si>
  <si>
    <t>4.4</t>
  </si>
  <si>
    <t>Инвестиции, осуществляемые за счет тарифных источников</t>
  </si>
  <si>
    <t>4.4.1</t>
  </si>
  <si>
    <t>Реквизиты инвестиционной программы (кем утверждена, дата утверждения, номер приказа)</t>
  </si>
  <si>
    <t>4.5</t>
  </si>
  <si>
    <t>Объем условных единиц &lt;***&gt;</t>
  </si>
  <si>
    <t>у.е.</t>
  </si>
  <si>
    <t>4.6</t>
  </si>
  <si>
    <t>Операционные (подконтрольные) расходы на условную единицу &lt;***&gt;</t>
  </si>
  <si>
    <t>тыс.руб./у.е.</t>
  </si>
  <si>
    <t>5</t>
  </si>
  <si>
    <t>Показатели численности персонала и фонда оплаты труда по регулируемым видам деятельности</t>
  </si>
  <si>
    <t>5.1</t>
  </si>
  <si>
    <t>Среднесписочная численность персонала</t>
  </si>
  <si>
    <t>человек</t>
  </si>
  <si>
    <t>5.2</t>
  </si>
  <si>
    <t>Среднемесячная заработная плата на одного работника</t>
  </si>
  <si>
    <t>тыс.руб. на человека</t>
  </si>
  <si>
    <t>5.3</t>
  </si>
  <si>
    <t>Реквизиты отраслевого тарифного соглашения (дата утверждения, срок действия)</t>
  </si>
  <si>
    <t>6</t>
  </si>
  <si>
    <t>Уставный капитал (складочный капитал, уставный фонд, вклады товарищей)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</si>
  <si>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</si>
  <si>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</si>
  <si>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</si>
  <si>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</si>
  <si>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</si>
  <si>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</si>
  <si>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</si>
  <si>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</si>
  <si>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</si>
  <si>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</si>
  <si>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ставка на содержание сетей</t>
  </si>
  <si>
    <t>руб./МВт в месяц</t>
  </si>
  <si>
    <t>ставка на содержание сетей ВН</t>
  </si>
  <si>
    <t>ставка на содержание сетей СН1</t>
  </si>
  <si>
    <t>ставка на содержание сетей СН2</t>
  </si>
  <si>
    <t>1.5</t>
  </si>
  <si>
    <t>ставка на содержание сетей НН</t>
  </si>
  <si>
    <t>1.6</t>
  </si>
  <si>
    <t>ставка на оплату технологического расхода (потерь)</t>
  </si>
  <si>
    <t>руб./МВт·ч</t>
  </si>
  <si>
    <t>1.7</t>
  </si>
  <si>
    <t>ставка на оплату технологического расхода (потерь) ВН</t>
  </si>
  <si>
    <t>1.8</t>
  </si>
  <si>
    <t>ставка на оплату технологического расхода (потерь) СН1</t>
  </si>
  <si>
    <t>1.9</t>
  </si>
  <si>
    <t>ставка на оплату технологического расхода (потерь) СН2</t>
  </si>
  <si>
    <t>1.10</t>
  </si>
  <si>
    <t>ставка на оплату технологического расхода (потерь) НН</t>
  </si>
  <si>
    <t>одноставочный тариф</t>
  </si>
  <si>
    <t>одноставочный тариф ВН</t>
  </si>
  <si>
    <t>2.2</t>
  </si>
  <si>
    <t>одноставочный тариф СН1</t>
  </si>
  <si>
    <t>2.3</t>
  </si>
  <si>
    <t>одноставочный тариф СН2</t>
  </si>
  <si>
    <t>2.4</t>
  </si>
  <si>
    <t>одноставочный тариф НН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</si>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</sst>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[$€-1]_-;\-* #,##0.00[$€-1]_-;_-* &quot;-&quot;??[$€-1]_-"/>
    <numFmt numFmtId="165" formatCode="_-* #,##0\ _р_._-;\-* #,##0\ _р_._-;_-* &quot;-&quot;\ _р_._-;_-@_-"/>
    <numFmt numFmtId="166" formatCode="&quot;$&quot;#,##0_);[Red]\(&quot;$&quot;#,##0\)"/>
    <numFmt numFmtId="167" formatCode="#,##0.0"/>
    <numFmt numFmtId="168" formatCode="#,##0.000"/>
    <numFmt numFmtId="169" formatCode="#,##0.0000"/>
    <numFmt numFmtId="170" formatCode="_(&quot;$&quot;* #,##0.00_);_(&quot;$&quot;* \(#,##0.00\);_(&quot;$&quot;* &quot;-&quot;??_);_(@_)"/>
    <numFmt numFmtId="171" formatCode="_-* #,##0.00_р_._-;\-* #,##0.00_р_._-;_-* &quot;-&quot;??_р_._-;_-@_-"/>
    <numFmt numFmtId="172" formatCode="_-* #,##0.00_р_._-;\-* #,##0.00_р_._-;_-* \-??_р_._-;_-@_-"/>
  </numFmts>
  <fonts count="35" x14ac:knownFonts="1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9"/>
      <color theme="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b/>
      <u/>
      <sz val="9"/>
      <color indexed="12"/>
      <name val="Tahoma"/>
      <family val="2"/>
      <charset val="204"/>
    </font>
    <font>
      <u/>
      <sz val="9"/>
      <color theme="10"/>
      <name val="Tahoma"/>
      <family val="2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1"/>
    </font>
    <font>
      <sz val="9"/>
      <color indexed="11"/>
      <name val="Tahoma"/>
      <family val="2"/>
      <charset val="204"/>
    </font>
    <font>
      <sz val="10"/>
      <name val="Calibri"/>
      <family val="2"/>
      <charset val="1"/>
    </font>
    <font>
      <sz val="10"/>
      <name val="Times New Roman CYR"/>
      <charset val="204"/>
    </font>
    <font>
      <sz val="9"/>
      <color rgb="FF000000"/>
      <name val="Tahoma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ACD"/>
      </patternFill>
    </fill>
    <fill>
      <patternFill patternType="solid">
        <fgColor rgb="FFF0FFF0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6">
    <xf numFmtId="49" fontId="0" fillId="0" borderId="0" applyBorder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9" fontId="6" fillId="0" borderId="0" applyFont="0" applyFill="0" applyBorder="0" applyAlignment="0" applyProtection="0"/>
    <xf numFmtId="4" fontId="3" fillId="3" borderId="0" applyBorder="0">
      <alignment horizontal="right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7" fillId="0" borderId="0"/>
    <xf numFmtId="0" fontId="10" fillId="0" borderId="9" applyNumberFormat="0" applyAlignment="0">
      <protection locked="0"/>
    </xf>
    <xf numFmtId="165" fontId="11" fillId="0" borderId="0" applyFont="0" applyFill="0" applyBorder="0" applyAlignment="0" applyProtection="0"/>
    <xf numFmtId="3" fontId="12" fillId="6" borderId="10">
      <alignment horizontal="center" vertical="center" wrapText="1"/>
      <protection locked="0"/>
    </xf>
    <xf numFmtId="166" fontId="13" fillId="0" borderId="0" applyFont="0" applyFill="0" applyBorder="0" applyAlignment="0" applyProtection="0"/>
    <xf numFmtId="167" fontId="3" fillId="2" borderId="0">
      <protection locked="0"/>
    </xf>
    <xf numFmtId="0" fontId="14" fillId="0" borderId="0" applyFill="0" applyBorder="0" applyProtection="0">
      <alignment vertical="center"/>
    </xf>
    <xf numFmtId="168" fontId="3" fillId="2" borderId="0">
      <protection locked="0"/>
    </xf>
    <xf numFmtId="169" fontId="3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0" fillId="9" borderId="9" applyNumberFormat="0" applyAlignment="0"/>
    <xf numFmtId="0" fontId="10" fillId="9" borderId="9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7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8" fillId="10" borderId="11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0" fontId="25" fillId="0" borderId="12" applyBorder="0">
      <alignment horizontal="center" vertical="center" wrapText="1"/>
    </xf>
    <xf numFmtId="4" fontId="3" fillId="2" borderId="13" applyBorder="0">
      <alignment horizontal="right"/>
    </xf>
    <xf numFmtId="49" fontId="3" fillId="0" borderId="0" applyBorder="0">
      <alignment vertical="top"/>
    </xf>
    <xf numFmtId="49" fontId="3" fillId="0" borderId="0" applyBorder="0">
      <alignment vertical="top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8" fillId="11" borderId="0" applyNumberFormat="0" applyBorder="0" applyAlignment="0">
      <alignment horizontal="left" vertical="center"/>
    </xf>
    <xf numFmtId="0" fontId="29" fillId="0" borderId="0"/>
    <xf numFmtId="0" fontId="28" fillId="11" borderId="0" applyNumberFormat="0" applyBorder="0" applyAlignment="0">
      <alignment horizontal="left" vertical="center"/>
    </xf>
    <xf numFmtId="0" fontId="28" fillId="11" borderId="0" applyNumberFormat="0" applyBorder="0" applyAlignment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10" fillId="0" borderId="0">
      <alignment wrapText="1"/>
    </xf>
    <xf numFmtId="0" fontId="23" fillId="0" borderId="0"/>
    <xf numFmtId="0" fontId="1" fillId="0" borderId="0"/>
    <xf numFmtId="0" fontId="10" fillId="0" borderId="0">
      <alignment wrapText="1"/>
    </xf>
    <xf numFmtId="0" fontId="6" fillId="0" borderId="0"/>
    <xf numFmtId="49" fontId="3" fillId="11" borderId="0" applyBorder="0">
      <alignment vertical="top"/>
    </xf>
    <xf numFmtId="49" fontId="3" fillId="11" borderId="0" applyBorder="0">
      <alignment vertical="top"/>
    </xf>
    <xf numFmtId="49" fontId="3" fillId="11" borderId="0" applyBorder="0">
      <alignment vertical="top"/>
    </xf>
    <xf numFmtId="49" fontId="31" fillId="0" borderId="0" applyFill="0" applyBorder="0">
      <alignment vertical="top"/>
    </xf>
    <xf numFmtId="0" fontId="1" fillId="0" borderId="0"/>
    <xf numFmtId="0" fontId="10" fillId="0" borderId="0">
      <alignment wrapText="1"/>
    </xf>
    <xf numFmtId="0" fontId="10" fillId="0" borderId="0">
      <alignment wrapText="1"/>
    </xf>
    <xf numFmtId="0" fontId="12" fillId="0" borderId="0">
      <alignment wrapText="1"/>
    </xf>
    <xf numFmtId="49" fontId="3" fillId="0" borderId="0" applyBorder="0">
      <alignment vertical="top"/>
    </xf>
    <xf numFmtId="0" fontId="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7" fillId="0" borderId="0"/>
    <xf numFmtId="43" fontId="2" fillId="0" borderId="0" applyFont="0" applyFill="0" applyBorder="0" applyAlignment="0" applyProtection="0"/>
    <xf numFmtId="4" fontId="3" fillId="3" borderId="0" applyBorder="0">
      <alignment horizontal="right"/>
    </xf>
    <xf numFmtId="4" fontId="3" fillId="3" borderId="0" applyFont="0" applyBorder="0">
      <alignment horizontal="right"/>
    </xf>
    <xf numFmtId="4" fontId="3" fillId="12" borderId="14" applyBorder="0">
      <alignment horizontal="right"/>
    </xf>
  </cellStyleXfs>
  <cellXfs count="69">
    <xf numFmtId="49" fontId="0" fillId="0" borderId="0" xfId="0">
      <alignment vertical="top"/>
    </xf>
    <xf numFmtId="0" fontId="3" fillId="0" borderId="0" xfId="1" applyFont="1"/>
    <xf numFmtId="0" fontId="4" fillId="0" borderId="0" xfId="1" applyFont="1"/>
    <xf numFmtId="49" fontId="5" fillId="0" borderId="1" xfId="2" applyNumberFormat="1" applyBorder="1" applyAlignment="1" applyProtection="1">
      <alignment horizontal="left" vertic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justify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indent="1"/>
    </xf>
    <xf numFmtId="4" fontId="3" fillId="0" borderId="4" xfId="3" applyNumberFormat="1" applyFont="1" applyFill="1" applyBorder="1" applyAlignment="1" applyProtection="1">
      <alignment horizontal="left" vertical="center" indent="1"/>
    </xf>
    <xf numFmtId="0" fontId="3" fillId="2" borderId="4" xfId="4" applyNumberFormat="1" applyFont="1" applyFill="1" applyBorder="1" applyAlignment="1" applyProtection="1">
      <alignment horizontal="left" vertical="center" indent="1"/>
      <protection locked="0"/>
    </xf>
    <xf numFmtId="0" fontId="3" fillId="3" borderId="4" xfId="4" applyNumberFormat="1" applyFont="1" applyFill="1" applyBorder="1" applyAlignment="1" applyProtection="1">
      <alignment horizontal="left" vertical="center" indent="1"/>
      <protection locked="0"/>
    </xf>
    <xf numFmtId="0" fontId="3" fillId="3" borderId="4" xfId="4" applyNumberFormat="1" applyFont="1" applyFill="1" applyBorder="1" applyAlignment="1" applyProtection="1">
      <alignment horizontal="left" vertical="center" indent="1"/>
    </xf>
    <xf numFmtId="0" fontId="3" fillId="2" borderId="4" xfId="3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4" xfId="3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4" xfId="3" applyNumberFormat="1" applyFont="1" applyFill="1" applyBorder="1" applyAlignment="1" applyProtection="1">
      <alignment horizontal="left" vertical="center" indent="1"/>
    </xf>
    <xf numFmtId="0" fontId="3" fillId="2" borderId="4" xfId="3" applyNumberFormat="1" applyFont="1" applyFill="1" applyBorder="1" applyAlignment="1" applyProtection="1">
      <alignment horizontal="left" vertical="center" indent="1"/>
      <protection locked="0"/>
    </xf>
    <xf numFmtId="0" fontId="3" fillId="3" borderId="4" xfId="3" applyNumberFormat="1" applyFont="1" applyFill="1" applyBorder="1" applyAlignment="1" applyProtection="1">
      <alignment horizontal="left" vertical="center" indent="1"/>
      <protection locked="0"/>
    </xf>
    <xf numFmtId="4" fontId="3" fillId="3" borderId="4" xfId="3" applyNumberFormat="1" applyFont="1" applyFill="1" applyBorder="1" applyAlignment="1" applyProtection="1">
      <alignment horizontal="left" vertical="center" indent="1"/>
    </xf>
    <xf numFmtId="0" fontId="4" fillId="0" borderId="0" xfId="1" applyFont="1" applyAlignment="1">
      <alignment horizontal="center" vertical="center"/>
    </xf>
    <xf numFmtId="0" fontId="3" fillId="0" borderId="4" xfId="4" applyFont="1" applyFill="1" applyBorder="1" applyAlignment="1" applyProtection="1">
      <alignment horizontal="center" vertical="center" wrapText="1"/>
    </xf>
    <xf numFmtId="0" fontId="3" fillId="0" borderId="4" xfId="4" applyFont="1" applyFill="1" applyBorder="1" applyAlignment="1" applyProtection="1">
      <alignment horizontal="center" vertical="center" wrapText="1"/>
    </xf>
    <xf numFmtId="0" fontId="0" fillId="4" borderId="5" xfId="4" applyFont="1" applyFill="1" applyBorder="1" applyAlignment="1" applyProtection="1">
      <alignment horizontal="left" vertical="center" wrapText="1"/>
    </xf>
    <xf numFmtId="0" fontId="3" fillId="4" borderId="5" xfId="4" applyFont="1" applyFill="1" applyBorder="1" applyAlignment="1" applyProtection="1">
      <alignment horizontal="left" vertical="center" wrapText="1"/>
    </xf>
    <xf numFmtId="0" fontId="3" fillId="4" borderId="6" xfId="4" applyFont="1" applyFill="1" applyBorder="1" applyAlignment="1" applyProtection="1">
      <alignment horizontal="center" vertical="center" wrapText="1"/>
    </xf>
    <xf numFmtId="0" fontId="3" fillId="4" borderId="3" xfId="4" applyFont="1" applyFill="1" applyBorder="1" applyAlignment="1" applyProtection="1">
      <alignment vertical="center" wrapText="1"/>
    </xf>
    <xf numFmtId="0" fontId="3" fillId="4" borderId="7" xfId="4" applyFont="1" applyFill="1" applyBorder="1" applyAlignment="1" applyProtection="1">
      <alignment vertical="center" wrapText="1"/>
    </xf>
    <xf numFmtId="49" fontId="0" fillId="0" borderId="8" xfId="4" applyNumberFormat="1" applyFont="1" applyFill="1" applyBorder="1" applyAlignment="1" applyProtection="1">
      <alignment horizontal="center" vertical="center" wrapText="1"/>
    </xf>
    <xf numFmtId="0" fontId="3" fillId="0" borderId="8" xfId="4" applyFont="1" applyFill="1" applyBorder="1" applyAlignment="1" applyProtection="1">
      <alignment horizontal="left" vertical="center" wrapText="1" indent="1"/>
    </xf>
    <xf numFmtId="0" fontId="0" fillId="0" borderId="8" xfId="4" applyFont="1" applyFill="1" applyBorder="1" applyAlignment="1" applyProtection="1">
      <alignment horizontal="center" vertical="center" wrapText="1"/>
    </xf>
    <xf numFmtId="4" fontId="0" fillId="2" borderId="8" xfId="4" applyNumberFormat="1" applyFont="1" applyFill="1" applyBorder="1" applyAlignment="1" applyProtection="1">
      <alignment horizontal="right" vertical="center"/>
      <protection locked="0"/>
    </xf>
    <xf numFmtId="4" fontId="3" fillId="2" borderId="8" xfId="4" applyNumberFormat="1" applyFont="1" applyFill="1" applyBorder="1" applyAlignment="1" applyProtection="1">
      <alignment horizontal="right" vertical="center"/>
      <protection locked="0"/>
    </xf>
    <xf numFmtId="49" fontId="0" fillId="0" borderId="4" xfId="4" applyNumberFormat="1" applyFont="1" applyFill="1" applyBorder="1" applyAlignment="1" applyProtection="1">
      <alignment horizontal="center" vertical="center" wrapText="1"/>
    </xf>
    <xf numFmtId="0" fontId="3" fillId="0" borderId="4" xfId="4" applyFont="1" applyFill="1" applyBorder="1" applyAlignment="1" applyProtection="1">
      <alignment horizontal="left" vertical="center" wrapText="1" indent="1"/>
    </xf>
    <xf numFmtId="0" fontId="3" fillId="4" borderId="3" xfId="4" applyFont="1" applyFill="1" applyBorder="1" applyAlignment="1" applyProtection="1">
      <alignment horizontal="center" vertical="center" wrapText="1"/>
    </xf>
    <xf numFmtId="10" fontId="0" fillId="2" borderId="4" xfId="5" applyNumberFormat="1" applyFont="1" applyFill="1" applyBorder="1" applyAlignment="1" applyProtection="1">
      <alignment horizontal="right" vertical="center"/>
      <protection locked="0"/>
    </xf>
    <xf numFmtId="49" fontId="0" fillId="0" borderId="4" xfId="0" applyBorder="1" applyAlignment="1">
      <alignment horizontal="left" vertical="top" wrapText="1" indent="1"/>
    </xf>
    <xf numFmtId="4" fontId="3" fillId="2" borderId="4" xfId="6" applyNumberFormat="1" applyFont="1" applyFill="1" applyBorder="1" applyAlignment="1" applyProtection="1">
      <alignment horizontal="right" vertical="center"/>
      <protection locked="0"/>
    </xf>
    <xf numFmtId="4" fontId="0" fillId="2" borderId="4" xfId="4" applyNumberFormat="1" applyFont="1" applyFill="1" applyBorder="1" applyAlignment="1" applyProtection="1">
      <alignment horizontal="right" vertical="center"/>
      <protection locked="0"/>
    </xf>
    <xf numFmtId="49" fontId="0" fillId="0" borderId="4" xfId="0" applyBorder="1" applyAlignment="1">
      <alignment horizontal="left" vertical="center" wrapText="1" indent="1"/>
    </xf>
    <xf numFmtId="49" fontId="0" fillId="0" borderId="4" xfId="0" applyFill="1" applyBorder="1" applyAlignment="1" applyProtection="1">
      <alignment horizontal="left" vertical="top" wrapText="1" indent="1"/>
    </xf>
    <xf numFmtId="49" fontId="0" fillId="2" borderId="4" xfId="4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4" applyFont="1" applyFill="1" applyBorder="1" applyAlignment="1" applyProtection="1">
      <alignment horizontal="left" vertical="center" wrapText="1"/>
    </xf>
    <xf numFmtId="49" fontId="3" fillId="0" borderId="4" xfId="4" applyNumberFormat="1" applyFont="1" applyFill="1" applyBorder="1" applyAlignment="1" applyProtection="1">
      <alignment horizontal="center" vertical="center" wrapText="1"/>
    </xf>
    <xf numFmtId="0" fontId="4" fillId="0" borderId="4" xfId="1" applyFont="1" applyBorder="1"/>
    <xf numFmtId="0" fontId="3" fillId="0" borderId="4" xfId="4" applyFont="1" applyFill="1" applyBorder="1" applyAlignment="1" applyProtection="1">
      <alignment horizontal="left" vertical="center" wrapText="1" indent="2"/>
    </xf>
    <xf numFmtId="4" fontId="3" fillId="2" borderId="4" xfId="4" applyNumberFormat="1" applyFont="1" applyFill="1" applyBorder="1" applyAlignment="1" applyProtection="1">
      <alignment horizontal="right" vertical="center"/>
      <protection locked="0"/>
    </xf>
    <xf numFmtId="49" fontId="3" fillId="2" borderId="4" xfId="4" applyNumberFormat="1" applyFont="1" applyFill="1" applyBorder="1" applyAlignment="1" applyProtection="1">
      <alignment horizontal="right" vertical="center" wrapText="1"/>
      <protection locked="0"/>
    </xf>
    <xf numFmtId="4" fontId="3" fillId="3" borderId="4" xfId="6" applyNumberFormat="1" applyFont="1" applyFill="1" applyBorder="1" applyAlignment="1" applyProtection="1">
      <alignment horizontal="right" vertical="center"/>
    </xf>
    <xf numFmtId="0" fontId="3" fillId="4" borderId="3" xfId="4" applyFont="1" applyFill="1" applyBorder="1" applyAlignment="1" applyProtection="1">
      <alignment horizontal="left" vertical="center" wrapText="1" indent="1"/>
    </xf>
    <xf numFmtId="0" fontId="4" fillId="0" borderId="0" xfId="1" applyFont="1" applyBorder="1"/>
    <xf numFmtId="0" fontId="4" fillId="0" borderId="0" xfId="1" applyFont="1" applyBorder="1" applyAlignment="1">
      <alignment horizontal="justify"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4" borderId="6" xfId="4" applyFont="1" applyFill="1" applyBorder="1" applyAlignment="1" applyProtection="1">
      <alignment horizontal="left" vertical="center" wrapText="1"/>
    </xf>
    <xf numFmtId="0" fontId="3" fillId="4" borderId="3" xfId="4" applyFont="1" applyFill="1" applyBorder="1" applyAlignment="1" applyProtection="1">
      <alignment horizontal="left" vertical="center" wrapText="1"/>
    </xf>
    <xf numFmtId="0" fontId="0" fillId="4" borderId="3" xfId="4" applyFont="1" applyFill="1" applyBorder="1" applyAlignment="1" applyProtection="1">
      <alignment vertical="center" wrapText="1"/>
    </xf>
    <xf numFmtId="0" fontId="3" fillId="0" borderId="4" xfId="4" applyFont="1" applyBorder="1" applyAlignment="1">
      <alignment horizontal="left" vertical="center" wrapText="1" indent="1"/>
    </xf>
    <xf numFmtId="0" fontId="0" fillId="0" borderId="4" xfId="4" applyFont="1" applyFill="1" applyBorder="1" applyAlignment="1" applyProtection="1">
      <alignment horizontal="center" vertical="center" wrapText="1"/>
    </xf>
    <xf numFmtId="0" fontId="3" fillId="5" borderId="0" xfId="3" applyFont="1" applyFill="1" applyAlignment="1">
      <alignment horizontal="center" vertical="center"/>
    </xf>
    <xf numFmtId="49" fontId="0" fillId="0" borderId="5" xfId="4" applyNumberFormat="1" applyFont="1" applyFill="1" applyBorder="1" applyAlignment="1" applyProtection="1">
      <alignment horizontal="center" vertical="center" wrapText="1"/>
    </xf>
    <xf numFmtId="0" fontId="0" fillId="0" borderId="4" xfId="4" applyFont="1" applyBorder="1" applyAlignment="1">
      <alignment horizontal="left" vertical="center" wrapText="1" indent="1"/>
    </xf>
    <xf numFmtId="0" fontId="3" fillId="0" borderId="5" xfId="4" applyFont="1" applyBorder="1" applyAlignment="1">
      <alignment horizontal="left" vertical="center" wrapText="1" indent="1"/>
    </xf>
    <xf numFmtId="0" fontId="0" fillId="0" borderId="5" xfId="4" applyFont="1" applyFill="1" applyBorder="1" applyAlignment="1" applyProtection="1">
      <alignment horizontal="center" vertical="center" wrapText="1"/>
    </xf>
    <xf numFmtId="0" fontId="0" fillId="0" borderId="5" xfId="4" applyFont="1" applyBorder="1" applyAlignment="1">
      <alignment horizontal="left" vertical="center" wrapText="1" indent="1"/>
    </xf>
    <xf numFmtId="0" fontId="0" fillId="4" borderId="7" xfId="4" applyFont="1" applyFill="1" applyBorder="1" applyAlignment="1" applyProtection="1">
      <alignment horizontal="center" vertical="center" wrapText="1"/>
    </xf>
    <xf numFmtId="0" fontId="0" fillId="0" borderId="4" xfId="4" applyFont="1" applyBorder="1" applyAlignment="1">
      <alignment horizontal="center" vertical="center" wrapText="1"/>
    </xf>
    <xf numFmtId="4" fontId="4" fillId="0" borderId="0" xfId="1" applyNumberFormat="1" applyFont="1"/>
    <xf numFmtId="0" fontId="4" fillId="0" borderId="0" xfId="1" applyFont="1" applyAlignment="1">
      <alignment horizontal="left" vertical="center"/>
    </xf>
  </cellXfs>
  <cellStyles count="116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_РИТ КЭС " xfId="22"/>
    <cellStyle name="_счета 2008 оплаченные в 2007г " xfId="23"/>
    <cellStyle name="_Факт  годовая 2007 " xfId="24"/>
    <cellStyle name="Cells 2 2" xfId="25"/>
    <cellStyle name="Comma [0]" xfId="26"/>
    <cellStyle name="cs_0bfa3f13-6928-429c-abff-a678772fffea" xfId="27"/>
    <cellStyle name="Currency [0]" xfId="28"/>
    <cellStyle name="currency1" xfId="29"/>
    <cellStyle name="Currency2" xfId="30"/>
    <cellStyle name="currency3" xfId="31"/>
    <cellStyle name="currency4" xfId="32"/>
    <cellStyle name="Followed Hyperlink" xfId="33"/>
    <cellStyle name="Header" xfId="34"/>
    <cellStyle name="Header 3" xfId="35"/>
    <cellStyle name="Hyperlink" xfId="36"/>
    <cellStyle name="normal" xfId="37"/>
    <cellStyle name="Normal1" xfId="38"/>
    <cellStyle name="Normal2" xfId="39"/>
    <cellStyle name="Percent1" xfId="40"/>
    <cellStyle name="Title 4" xfId="41"/>
    <cellStyle name="Гиперссылка 2" xfId="42"/>
    <cellStyle name="Гиперссылка 2 2" xfId="2"/>
    <cellStyle name="Гиперссылка 3" xfId="43"/>
    <cellStyle name="Гиперссылка 4" xfId="44"/>
    <cellStyle name="Гиперссылка 4 2" xfId="45"/>
    <cellStyle name="Гиперссылка 5" xfId="46"/>
    <cellStyle name="Гиперссылка 6" xfId="47"/>
    <cellStyle name="Гиперссылка 7" xfId="48"/>
    <cellStyle name="Заголовок" xfId="49"/>
    <cellStyle name="ЗаголовокСтолбца" xfId="50"/>
    <cellStyle name="Значение" xfId="51"/>
    <cellStyle name="Обычный" xfId="0" builtinId="0"/>
    <cellStyle name="Обычный 10" xfId="52"/>
    <cellStyle name="Обычный 10 2" xfId="53"/>
    <cellStyle name="Обычный 10 6" xfId="54"/>
    <cellStyle name="Обычный 10 7" xfId="3"/>
    <cellStyle name="Обычный 11" xfId="55"/>
    <cellStyle name="Обычный 11 2" xfId="56"/>
    <cellStyle name="Обычный 11 3 7" xfId="57"/>
    <cellStyle name="Обычный 12" xfId="58"/>
    <cellStyle name="Обычный 12 3 2 2 3 4" xfId="59"/>
    <cellStyle name="Обычный 12 3 2 2 3 9" xfId="60"/>
    <cellStyle name="Обычный 12 4" xfId="61"/>
    <cellStyle name="Обычный 13" xfId="62"/>
    <cellStyle name="Обычный 14" xfId="63"/>
    <cellStyle name="Обычный 14 2" xfId="64"/>
    <cellStyle name="Обычный 17" xfId="65"/>
    <cellStyle name="Обычный 17 3 4" xfId="66"/>
    <cellStyle name="Обычный 2" xfId="67"/>
    <cellStyle name="Обычный 2 10 2" xfId="68"/>
    <cellStyle name="Обычный 2 10 2 2" xfId="69"/>
    <cellStyle name="Обычный 2 11 2" xfId="70"/>
    <cellStyle name="Обычный 2 16" xfId="71"/>
    <cellStyle name="Обычный 2 2 2 4" xfId="72"/>
    <cellStyle name="Обычный 2 2 3" xfId="73"/>
    <cellStyle name="Обычный 2 20 2" xfId="74"/>
    <cellStyle name="Обычный 2 20 2 2" xfId="75"/>
    <cellStyle name="Обычный 2 20 2 3" xfId="76"/>
    <cellStyle name="Обычный 2 20 2 3 2" xfId="77"/>
    <cellStyle name="Обычный 2 5" xfId="78"/>
    <cellStyle name="Обычный 2 5 8" xfId="79"/>
    <cellStyle name="Обычный 2 8 2" xfId="80"/>
    <cellStyle name="Обычный 2_НВВ - сети долгосрочный (15.07) - передано на оформление" xfId="81"/>
    <cellStyle name="Обычный 2_НВВ - сети долгосрочный (15.07) - передано на оформление 2 2" xfId="4"/>
    <cellStyle name="Обычный 20" xfId="82"/>
    <cellStyle name="Обычный 23 2" xfId="83"/>
    <cellStyle name="Обычный 24 2 3 2" xfId="84"/>
    <cellStyle name="Обычный 3" xfId="85"/>
    <cellStyle name="Обычный 3 2" xfId="86"/>
    <cellStyle name="Обычный 3 3" xfId="87"/>
    <cellStyle name="Обычный 3 3 2" xfId="88"/>
    <cellStyle name="Обычный 3 3 2 2" xfId="89"/>
    <cellStyle name="Обычный 3 4" xfId="90"/>
    <cellStyle name="Обычный 3 5" xfId="1"/>
    <cellStyle name="Обычный 3 5 2" xfId="91"/>
    <cellStyle name="Обычный 30" xfId="92"/>
    <cellStyle name="Обычный 4" xfId="93"/>
    <cellStyle name="Обычный 49" xfId="94"/>
    <cellStyle name="Обычный 6" xfId="95"/>
    <cellStyle name="Обычный 6 13" xfId="96"/>
    <cellStyle name="Обычный 7" xfId="97"/>
    <cellStyle name="Обычный 9" xfId="98"/>
    <cellStyle name="Обычный 9 2" xfId="99"/>
    <cellStyle name="Обычный 9 2 2" xfId="100"/>
    <cellStyle name="Обычный 9 2 2 2" xfId="101"/>
    <cellStyle name="Обычный 9 2 2 2 2" xfId="102"/>
    <cellStyle name="Обычный 9 2 2 3" xfId="103"/>
    <cellStyle name="Процентный 10" xfId="5"/>
    <cellStyle name="Процентный 2" xfId="104"/>
    <cellStyle name="Процентный 2 8 2" xfId="105"/>
    <cellStyle name="Процентный 2 8 2 2" xfId="106"/>
    <cellStyle name="Процентный 3" xfId="107"/>
    <cellStyle name="Тысячи [0]_1997 год " xfId="108"/>
    <cellStyle name="Тысячи_1997 год " xfId="109"/>
    <cellStyle name="Финансовый 2" xfId="110"/>
    <cellStyle name="Финансовый 2 2 10" xfId="111"/>
    <cellStyle name="Финансовый 7" xfId="112"/>
    <cellStyle name="Формула" xfId="113"/>
    <cellStyle name="Формула 2" xfId="114"/>
    <cellStyle name="Формула_GRES.2007.5" xfId="6"/>
    <cellStyle name="ФормулаВБ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&#1058;&#1072;&#1088;&#1080;&#1092;&#1099;/2022&#1075;/&#1069;&#1083;&#1077;&#1082;&#1090;&#1088;&#1080;&#1082;&#1072;/ENERGY.CALC.NVV.TSO(v3.1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List18"/>
      <sheetName val="modCostsfeatBalance"/>
      <sheetName val="modTariff"/>
      <sheetName val="modDocsComsAPI"/>
      <sheetName val="Настройки"/>
      <sheetName val="modVLDProv"/>
      <sheetName val="modVLDProvLIST_MO"/>
      <sheetName val="modfrmRegion"/>
      <sheetName val="modNoContract"/>
      <sheetName val="modCheckCyan"/>
      <sheetName val="modDataReg"/>
      <sheetName val="modForma3_1"/>
      <sheetName val="modDOC"/>
      <sheetName val="modCALC_AMORT_FACT"/>
      <sheetName val="modEZ_DRP_corr"/>
      <sheetName val="modPlanPo"/>
      <sheetName val="modFactPo"/>
      <sheetName val="modCommandButton"/>
      <sheetName val="modRent_ESX_FACT"/>
      <sheetName val="modCALC_AMORT"/>
      <sheetName val="Титульный"/>
      <sheetName val="TECHSHEET"/>
      <sheetName val="Список листов"/>
      <sheetName val="Данные регулятора"/>
      <sheetName val="Сопроводительные материалы"/>
      <sheetName val="3_Форма раскрытия информации"/>
      <sheetName val="Расчет потерь"/>
      <sheetName val="приказ минэнерго"/>
      <sheetName val="Check"/>
      <sheetName val="Форма 3.1"/>
      <sheetName val="П1.4"/>
      <sheetName val="П1.5"/>
      <sheetName val="Библиотека документов"/>
      <sheetName val="Регионы аналоги"/>
      <sheetName val="PATTERN_COSTS"/>
      <sheetName val="Прил. 1"/>
      <sheetName val="modLT"/>
      <sheetName val="Баз.ур. ОПР"/>
      <sheetName val="5_ЛЭП у.е"/>
      <sheetName val="6 _ПС у.е"/>
      <sheetName val="7_Свод УЕ "/>
      <sheetName val="ЭЗ"/>
      <sheetName val="ЭЗ ДПР c уч.421"/>
      <sheetName val="ЭЗ ДПР c уч.421 ДЕМО"/>
      <sheetName val="ЭЗ ДПР кор"/>
      <sheetName val="ЭЗ ДПР кор ДЕМО"/>
      <sheetName val="8_Расчет НВВ "/>
      <sheetName val="modLoadPEREDACHA"/>
      <sheetName val="9 Тариф"/>
      <sheetName val="11_Корректировка НВВ"/>
      <sheetName val="12_Сырье и материалы"/>
      <sheetName val="modMaterials"/>
      <sheetName val="ЭЭ"/>
      <sheetName val="modEe"/>
      <sheetName val="modTe"/>
      <sheetName val="ТЭ"/>
      <sheetName val="13_РПР Ремонт "/>
      <sheetName val="modRPR_Repair"/>
      <sheetName val="modESX_Repair"/>
      <sheetName val="modStaff"/>
      <sheetName val="modPpr"/>
      <sheetName val="16_ФОТ"/>
      <sheetName val="17_ППР"/>
      <sheetName val="Норматив численности работников"/>
      <sheetName val="modISU_F"/>
      <sheetName val="Замена ИСУ факт"/>
      <sheetName val="modISU_PL"/>
      <sheetName val="Замена ИСУ план"/>
      <sheetName val="tech"/>
      <sheetName val="18_ФСК"/>
      <sheetName val="19_Аренда ЭСХ"/>
      <sheetName val="modLEASING_ESX_FACT"/>
      <sheetName val="modRENT_OTHER_FACT"/>
      <sheetName val="modNPR"/>
      <sheetName val="25_Аренда прочее им."/>
      <sheetName val="23_Лизинг ЭСХ"/>
      <sheetName val="31_Прочие НПР "/>
      <sheetName val="32_Расчет амортизации"/>
      <sheetName val="35_Средняя стоимость ОС"/>
      <sheetName val="modTransportTax"/>
      <sheetName val="Трансп.налог"/>
      <sheetName val="Налог на прибыль"/>
      <sheetName val="36_Налог на имущество"/>
      <sheetName val="37_Факт потери"/>
      <sheetName val="modLosses"/>
      <sheetName val="modProceedsFactIncome"/>
      <sheetName val="modProceedsFact"/>
      <sheetName val="Структура ПО_факт"/>
      <sheetName val="Структура ПО_план"/>
      <sheetName val="38_товарная выручка (получение)"/>
      <sheetName val="38_товарная выручка (выплата)"/>
      <sheetName val="39_ФСК факт"/>
      <sheetName val="41_Бездоговор"/>
      <sheetName val="42_финансовые показатели"/>
      <sheetName val="modProfit"/>
      <sheetName val="modCredit"/>
      <sheetName val="modInstruction"/>
      <sheetName val="modSheetTitle"/>
      <sheetName val="modDocs"/>
      <sheetName val="45_НВВ РСК"/>
      <sheetName val="46_PEREDACHA.XX.FACT.EXPENSES"/>
      <sheetName val="47_PEREDACHA.M.ХХ Индекс"/>
      <sheetName val="modfrmReestr"/>
      <sheetName val="modReestr"/>
      <sheetName val="REESTR_MO"/>
      <sheetName val="REESTR_LOCATION"/>
      <sheetName val="REESTR_STREET"/>
      <sheetName val="REESTR_ORG"/>
      <sheetName val="modPass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Check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  <sheetName val="modTech"/>
      <sheetName val="modfrmURL"/>
      <sheetName val="modImportCsv"/>
      <sheetName val="modEZ_DRP"/>
      <sheetName val="modFillRegData"/>
      <sheetName val="modSheetLog"/>
      <sheetName val="modFotNorm"/>
      <sheetName val="Потери"/>
      <sheetName val="20сч."/>
      <sheetName val="25сч."/>
      <sheetName val="26сч."/>
      <sheetName val="налог на имущ.26сч."/>
      <sheetName val="Банк. усл."/>
      <sheetName val="Тех. присоед."/>
      <sheetName val="АО+имущ. 20сч."/>
      <sheetName val="АО-26сч."/>
      <sheetName val="имущ.-26сч.-2021г."/>
      <sheetName val="имущ.-26сч.-2023г."/>
      <sheetName val="План 22-23гг."/>
      <sheetName val="Банк.усл. 22-23гг."/>
      <sheetName val="Деб. зад."/>
    </sheetNames>
    <sheetDataSet>
      <sheetData sheetId="0">
        <row r="3">
          <cell r="B3" t="str">
            <v>Версия 3.1.1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D11">
            <v>0</v>
          </cell>
        </row>
        <row r="16">
          <cell r="C16" t="str">
            <v>Алтайский край</v>
          </cell>
          <cell r="D16">
            <v>0</v>
          </cell>
        </row>
        <row r="17">
          <cell r="C17" t="str">
            <v>Архангельская область</v>
          </cell>
          <cell r="D17">
            <v>0</v>
          </cell>
        </row>
        <row r="18">
          <cell r="C18" t="str">
            <v>Волгоградская область</v>
          </cell>
          <cell r="D18">
            <v>0</v>
          </cell>
        </row>
        <row r="19">
          <cell r="C19" t="str">
            <v>Еврейская автономная область</v>
          </cell>
          <cell r="D19">
            <v>0</v>
          </cell>
        </row>
        <row r="20">
          <cell r="C20" t="str">
            <v>Кемеровская область</v>
          </cell>
          <cell r="D20">
            <v>1</v>
          </cell>
        </row>
        <row r="21">
          <cell r="C21" t="str">
            <v>Костромская область</v>
          </cell>
          <cell r="D21">
            <v>0</v>
          </cell>
        </row>
        <row r="22">
          <cell r="C22" t="str">
            <v>Красноярский край</v>
          </cell>
          <cell r="D22">
            <v>0</v>
          </cell>
        </row>
        <row r="23">
          <cell r="C23" t="str">
            <v>Ленинградская область</v>
          </cell>
          <cell r="D23">
            <v>0</v>
          </cell>
        </row>
        <row r="24">
          <cell r="C24" t="str">
            <v>Магаданская область</v>
          </cell>
          <cell r="D24">
            <v>0</v>
          </cell>
        </row>
        <row r="25">
          <cell r="C25" t="str">
            <v>Новосибирская область</v>
          </cell>
          <cell r="D25">
            <v>0</v>
          </cell>
        </row>
        <row r="26">
          <cell r="C26" t="str">
            <v>Пермский край</v>
          </cell>
          <cell r="D26">
            <v>0</v>
          </cell>
        </row>
        <row r="27">
          <cell r="C27" t="str">
            <v>Республика Алтай</v>
          </cell>
          <cell r="D27">
            <v>0</v>
          </cell>
        </row>
        <row r="28">
          <cell r="C28" t="str">
            <v>Республика Калмыкия</v>
          </cell>
          <cell r="D28">
            <v>0</v>
          </cell>
        </row>
        <row r="29">
          <cell r="C29" t="str">
            <v>Республика Карелия</v>
          </cell>
          <cell r="D29">
            <v>0</v>
          </cell>
        </row>
        <row r="30">
          <cell r="C30" t="str">
            <v>Республика Крым</v>
          </cell>
          <cell r="D30">
            <v>0</v>
          </cell>
        </row>
        <row r="31">
          <cell r="C31" t="str">
            <v>Республика Татарстан</v>
          </cell>
          <cell r="D31">
            <v>0</v>
          </cell>
        </row>
        <row r="32">
          <cell r="C32" t="str">
            <v>Республика Хакасия</v>
          </cell>
          <cell r="D32">
            <v>0</v>
          </cell>
        </row>
        <row r="33">
          <cell r="C33" t="str">
            <v>Самарская область</v>
          </cell>
          <cell r="D33">
            <v>0</v>
          </cell>
        </row>
        <row r="34">
          <cell r="C34" t="str">
            <v>Тверская область</v>
          </cell>
          <cell r="D34">
            <v>0</v>
          </cell>
        </row>
        <row r="35">
          <cell r="C35" t="str">
            <v>Томская область</v>
          </cell>
          <cell r="D35">
            <v>0</v>
          </cell>
        </row>
        <row r="36">
          <cell r="C36" t="str">
            <v>Ульяновская область</v>
          </cell>
          <cell r="D36">
            <v>1</v>
          </cell>
        </row>
        <row r="37">
          <cell r="C37" t="str">
            <v>Челябинская область</v>
          </cell>
          <cell r="D37">
            <v>0</v>
          </cell>
        </row>
        <row r="38">
          <cell r="C38" t="str">
            <v>Чувашская Республика</v>
          </cell>
          <cell r="D3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E5" t="str">
            <v>Челябинская область</v>
          </cell>
        </row>
        <row r="7">
          <cell r="E7" t="str">
            <v>Версия организации</v>
          </cell>
        </row>
        <row r="9">
          <cell r="E9" t="str">
            <v>МУП "Электротепловые сети"</v>
          </cell>
        </row>
        <row r="11">
          <cell r="E11" t="str">
            <v>МУП</v>
          </cell>
        </row>
        <row r="13">
          <cell r="E13" t="str">
            <v>7418012452</v>
          </cell>
        </row>
        <row r="14">
          <cell r="E14" t="str">
            <v>742401001</v>
          </cell>
        </row>
        <row r="17">
          <cell r="E17" t="str">
            <v>Метод долгосрочной индексации НВВ (корректировка)</v>
          </cell>
        </row>
        <row r="21">
          <cell r="E21">
            <v>2021</v>
          </cell>
        </row>
        <row r="23">
          <cell r="E23" t="str">
            <v>5</v>
          </cell>
        </row>
        <row r="25">
          <cell r="E25">
            <v>2023</v>
          </cell>
        </row>
        <row r="27">
          <cell r="E27" t="str">
            <v>2021-2025</v>
          </cell>
        </row>
        <row r="30">
          <cell r="E30" t="str">
            <v>Передача ЭЭ</v>
          </cell>
        </row>
        <row r="33">
          <cell r="E33" t="str">
            <v>НДС облагается</v>
          </cell>
        </row>
        <row r="35">
          <cell r="E35" t="str">
            <v>Филиал ОАО "Межрегиональная распределительная сетевая компания Урала"  - "Челябэнерго"</v>
          </cell>
        </row>
        <row r="37">
          <cell r="E37" t="str">
            <v>6671163413</v>
          </cell>
        </row>
        <row r="38">
          <cell r="E38" t="str">
            <v>745102001</v>
          </cell>
        </row>
        <row r="56">
          <cell r="E56" t="str">
            <v>457100 Челябинская область, г. Троицк, Улица Кирова,  81</v>
          </cell>
        </row>
        <row r="57">
          <cell r="E57" t="str">
            <v>457100 Челябинская область, г. Троицк, Улица Сибирская,  6</v>
          </cell>
        </row>
        <row r="60">
          <cell r="E60" t="str">
            <v>Черный Василий Михайлович</v>
          </cell>
        </row>
        <row r="62">
          <cell r="E62" t="str">
            <v>8-351-63-2-69-29</v>
          </cell>
        </row>
        <row r="72">
          <cell r="E72" t="str">
            <v>tr-ets@mail.ru</v>
          </cell>
        </row>
      </sheetData>
      <sheetData sheetId="23">
        <row r="3">
          <cell r="O3" t="str">
            <v>аренда частной собственности</v>
          </cell>
          <cell r="Q3" t="str">
            <v>да</v>
          </cell>
          <cell r="R3" t="str">
            <v>Договор аренды</v>
          </cell>
          <cell r="T3" t="str">
            <v>«смешанного» котлообразования</v>
          </cell>
          <cell r="X3" t="str">
            <v>Местный бюджет</v>
          </cell>
        </row>
        <row r="4">
          <cell r="O4" t="str">
            <v>аренда муниципальной собственности</v>
          </cell>
          <cell r="Q4" t="str">
            <v>нет</v>
          </cell>
          <cell r="R4" t="str">
            <v>Договор субаренды</v>
          </cell>
          <cell r="T4" t="str">
            <v>«котла сверху»</v>
          </cell>
          <cell r="X4" t="str">
            <v>Заемные средства</v>
          </cell>
        </row>
        <row r="5">
          <cell r="Q5" t="str">
            <v>получен отказ в регистрации</v>
          </cell>
          <cell r="T5" t="str">
            <v>«котла снизу»</v>
          </cell>
          <cell r="X5" t="str">
            <v>Краевой бюджет</v>
          </cell>
        </row>
        <row r="6">
          <cell r="X6" t="str">
            <v>Безвозмездное получение</v>
          </cell>
        </row>
        <row r="7">
          <cell r="X7" t="str">
            <v>Cобственные средства</v>
          </cell>
        </row>
        <row r="8">
          <cell r="X8" t="str">
            <v>Прочее</v>
          </cell>
        </row>
        <row r="10">
          <cell r="O10" t="str">
            <v>да</v>
          </cell>
          <cell r="P10" t="str">
            <v>НДС облагается</v>
          </cell>
        </row>
        <row r="11">
          <cell r="O11" t="str">
            <v>нет</v>
          </cell>
          <cell r="P11" t="str">
            <v>НДС не облагается</v>
          </cell>
        </row>
        <row r="13">
          <cell r="E13" t="str">
            <v>да</v>
          </cell>
        </row>
        <row r="14">
          <cell r="E14" t="str">
            <v>нет</v>
          </cell>
        </row>
        <row r="17">
          <cell r="E17" t="str">
            <v>Январь</v>
          </cell>
        </row>
        <row r="18">
          <cell r="E18" t="str">
            <v>Февраль</v>
          </cell>
        </row>
        <row r="19">
          <cell r="E19" t="str">
            <v>Март</v>
          </cell>
        </row>
        <row r="20">
          <cell r="E20" t="str">
            <v>Апрель</v>
          </cell>
        </row>
        <row r="21">
          <cell r="E21" t="str">
            <v>Май</v>
          </cell>
          <cell r="N21" t="str">
            <v>ВН</v>
          </cell>
        </row>
        <row r="22">
          <cell r="E22" t="str">
            <v>Июнь</v>
          </cell>
          <cell r="N22" t="str">
            <v>СН1</v>
          </cell>
        </row>
        <row r="23">
          <cell r="E23" t="str">
            <v>Июль</v>
          </cell>
          <cell r="N23" t="str">
            <v>СН2</v>
          </cell>
        </row>
        <row r="24">
          <cell r="E24" t="str">
            <v>Август</v>
          </cell>
          <cell r="N24" t="str">
            <v>НН</v>
          </cell>
        </row>
        <row r="25">
          <cell r="E25" t="str">
            <v>Сентябрь</v>
          </cell>
          <cell r="N25" t="str">
            <v>нет</v>
          </cell>
        </row>
        <row r="26">
          <cell r="E26" t="str">
            <v>Октябрь</v>
          </cell>
        </row>
        <row r="27">
          <cell r="E27" t="str">
            <v>Ноябрь</v>
          </cell>
        </row>
        <row r="28">
          <cell r="E28" t="str">
            <v>Декабрь</v>
          </cell>
        </row>
        <row r="29">
          <cell r="N29" t="str">
            <v>КЛЭП</v>
          </cell>
        </row>
        <row r="30">
          <cell r="N30" t="str">
            <v>ВЛЭП</v>
          </cell>
        </row>
        <row r="31">
          <cell r="N31" t="str">
            <v>Подстанция</v>
          </cell>
        </row>
        <row r="32">
          <cell r="N32" t="str">
            <v>Прочее ЭСХ</v>
          </cell>
        </row>
        <row r="33">
          <cell r="N33" t="str">
            <v>Прочее не ЭСХ</v>
          </cell>
        </row>
        <row r="36">
          <cell r="N36" t="str">
            <v>собственные силы</v>
          </cell>
        </row>
        <row r="37">
          <cell r="N37" t="str">
            <v>договор подряда</v>
          </cell>
        </row>
        <row r="39">
          <cell r="K39" t="str">
            <v>Метод долгосрочной индексации НВВ (1-ый год ДПР)</v>
          </cell>
        </row>
        <row r="40">
          <cell r="K40" t="str">
            <v xml:space="preserve">Метод экономически обоснованных расходов (затрат) </v>
          </cell>
          <cell r="N40" t="str">
            <v>Передача ЭЭ</v>
          </cell>
        </row>
        <row r="41">
          <cell r="K41" t="str">
            <v>Метод долгосрочной индексации НВВ (корректировка)</v>
          </cell>
          <cell r="N41" t="str">
            <v>Другое</v>
          </cell>
        </row>
        <row r="51">
          <cell r="F51" t="str">
            <v>Собственность</v>
          </cell>
          <cell r="G51" t="str">
            <v xml:space="preserve">кадастровая стоимость </v>
          </cell>
        </row>
        <row r="52">
          <cell r="F52" t="str">
            <v>Хозяйственное ведение</v>
          </cell>
          <cell r="G52" t="str">
            <v>остаточная стоимость</v>
          </cell>
          <cell r="K52" t="str">
            <v>Первичная подача тарифного предложения к 1 мая</v>
          </cell>
        </row>
        <row r="53">
          <cell r="F53" t="str">
            <v>Оперативное управление</v>
          </cell>
          <cell r="K53" t="str">
            <v>Уточненное (скорректированное) предложение</v>
          </cell>
        </row>
        <row r="54">
          <cell r="F54" t="str">
            <v>Концессионное соглашение</v>
          </cell>
        </row>
        <row r="55">
          <cell r="F55" t="str">
            <v>Доверительное управление имуществом</v>
          </cell>
        </row>
        <row r="56">
          <cell r="F56" t="str">
            <v>Возмездное оказание услуг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5">
          <cell r="U15">
            <v>60.006399999999999</v>
          </cell>
        </row>
      </sheetData>
      <sheetData sheetId="33">
        <row r="15">
          <cell r="U15">
            <v>11.323</v>
          </cell>
        </row>
      </sheetData>
      <sheetData sheetId="34"/>
      <sheetData sheetId="35"/>
      <sheetData sheetId="36"/>
      <sheetData sheetId="37"/>
      <sheetData sheetId="38"/>
      <sheetData sheetId="39"/>
      <sheetData sheetId="40">
        <row r="17">
          <cell r="U17">
            <v>0</v>
          </cell>
          <cell r="V17">
            <v>0</v>
          </cell>
          <cell r="Y17">
            <v>0</v>
          </cell>
          <cell r="Z17">
            <v>0</v>
          </cell>
          <cell r="AC17">
            <v>0</v>
          </cell>
          <cell r="AD17">
            <v>0</v>
          </cell>
        </row>
        <row r="18">
          <cell r="U18">
            <v>0</v>
          </cell>
          <cell r="V18">
            <v>0</v>
          </cell>
          <cell r="Y18">
            <v>0</v>
          </cell>
          <cell r="Z18">
            <v>0</v>
          </cell>
          <cell r="AC18">
            <v>0</v>
          </cell>
          <cell r="AD18">
            <v>0</v>
          </cell>
        </row>
        <row r="19">
          <cell r="U19">
            <v>0</v>
          </cell>
          <cell r="V19">
            <v>0</v>
          </cell>
          <cell r="Y19">
            <v>0</v>
          </cell>
          <cell r="Z19">
            <v>0</v>
          </cell>
          <cell r="AC19">
            <v>0</v>
          </cell>
          <cell r="AD19">
            <v>0</v>
          </cell>
        </row>
        <row r="20">
          <cell r="U20">
            <v>0</v>
          </cell>
          <cell r="V20">
            <v>0</v>
          </cell>
          <cell r="Y20">
            <v>0</v>
          </cell>
          <cell r="Z20">
            <v>0</v>
          </cell>
          <cell r="AC20">
            <v>0</v>
          </cell>
          <cell r="AD20">
            <v>0</v>
          </cell>
        </row>
        <row r="21">
          <cell r="U21">
            <v>0</v>
          </cell>
          <cell r="V21">
            <v>0</v>
          </cell>
          <cell r="Y21">
            <v>0</v>
          </cell>
          <cell r="Z21">
            <v>0</v>
          </cell>
          <cell r="AC21">
            <v>0</v>
          </cell>
          <cell r="AD21">
            <v>0</v>
          </cell>
        </row>
        <row r="22">
          <cell r="U22">
            <v>0</v>
          </cell>
          <cell r="V22">
            <v>0</v>
          </cell>
          <cell r="Y22">
            <v>0</v>
          </cell>
          <cell r="Z22">
            <v>0</v>
          </cell>
          <cell r="AC22">
            <v>0</v>
          </cell>
          <cell r="AD22">
            <v>0</v>
          </cell>
        </row>
        <row r="23">
          <cell r="U23">
            <v>0</v>
          </cell>
          <cell r="V23">
            <v>0</v>
          </cell>
          <cell r="Y23">
            <v>0</v>
          </cell>
          <cell r="Z23">
            <v>0</v>
          </cell>
          <cell r="AC23">
            <v>0</v>
          </cell>
          <cell r="AD23">
            <v>0</v>
          </cell>
        </row>
        <row r="24">
          <cell r="U24">
            <v>0</v>
          </cell>
          <cell r="V24">
            <v>0</v>
          </cell>
          <cell r="Y24">
            <v>0</v>
          </cell>
          <cell r="Z24">
            <v>0</v>
          </cell>
          <cell r="AC24">
            <v>0</v>
          </cell>
          <cell r="AD24">
            <v>0</v>
          </cell>
        </row>
        <row r="25">
          <cell r="U25">
            <v>0</v>
          </cell>
          <cell r="V25">
            <v>0</v>
          </cell>
          <cell r="Y25">
            <v>0</v>
          </cell>
          <cell r="Z25">
            <v>0</v>
          </cell>
          <cell r="AC25">
            <v>0</v>
          </cell>
          <cell r="AD25">
            <v>0</v>
          </cell>
        </row>
        <row r="26">
          <cell r="U26">
            <v>0</v>
          </cell>
          <cell r="V26">
            <v>0</v>
          </cell>
          <cell r="Y26">
            <v>0</v>
          </cell>
          <cell r="Z26">
            <v>0</v>
          </cell>
          <cell r="AC26">
            <v>0</v>
          </cell>
          <cell r="AD26">
            <v>0</v>
          </cell>
        </row>
        <row r="27">
          <cell r="U27">
            <v>0</v>
          </cell>
          <cell r="V27">
            <v>0</v>
          </cell>
          <cell r="Y27">
            <v>0</v>
          </cell>
          <cell r="Z27">
            <v>0</v>
          </cell>
          <cell r="AC27">
            <v>0</v>
          </cell>
          <cell r="AD27">
            <v>0</v>
          </cell>
        </row>
        <row r="28">
          <cell r="U28">
            <v>0</v>
          </cell>
          <cell r="V28">
            <v>0</v>
          </cell>
          <cell r="Y28">
            <v>0</v>
          </cell>
          <cell r="Z28">
            <v>0</v>
          </cell>
          <cell r="AC28">
            <v>0</v>
          </cell>
          <cell r="AD28">
            <v>0</v>
          </cell>
        </row>
        <row r="29">
          <cell r="U29">
            <v>0</v>
          </cell>
          <cell r="V29">
            <v>0</v>
          </cell>
          <cell r="Y29">
            <v>0</v>
          </cell>
          <cell r="Z29">
            <v>0</v>
          </cell>
          <cell r="AC29">
            <v>0</v>
          </cell>
          <cell r="AD29">
            <v>0</v>
          </cell>
        </row>
        <row r="30">
          <cell r="U30">
            <v>0</v>
          </cell>
          <cell r="V30">
            <v>0</v>
          </cell>
          <cell r="Y30">
            <v>0</v>
          </cell>
          <cell r="Z30">
            <v>0</v>
          </cell>
          <cell r="AC30">
            <v>0</v>
          </cell>
          <cell r="AD30">
            <v>0</v>
          </cell>
        </row>
        <row r="31">
          <cell r="U31">
            <v>0</v>
          </cell>
          <cell r="V31">
            <v>0</v>
          </cell>
          <cell r="Y31">
            <v>0</v>
          </cell>
          <cell r="Z31">
            <v>0</v>
          </cell>
          <cell r="AC31">
            <v>0</v>
          </cell>
          <cell r="AD31">
            <v>0</v>
          </cell>
        </row>
        <row r="32">
          <cell r="U32">
            <v>0</v>
          </cell>
          <cell r="V32">
            <v>0</v>
          </cell>
          <cell r="Y32">
            <v>0</v>
          </cell>
          <cell r="Z32">
            <v>0</v>
          </cell>
          <cell r="AC32">
            <v>0</v>
          </cell>
          <cell r="AD32">
            <v>0</v>
          </cell>
        </row>
        <row r="33">
          <cell r="U33">
            <v>0</v>
          </cell>
          <cell r="V33">
            <v>0</v>
          </cell>
          <cell r="Y33">
            <v>0</v>
          </cell>
          <cell r="Z33">
            <v>0</v>
          </cell>
          <cell r="AC33">
            <v>0</v>
          </cell>
          <cell r="AD33">
            <v>0</v>
          </cell>
        </row>
        <row r="34">
          <cell r="U34">
            <v>0</v>
          </cell>
          <cell r="V34">
            <v>0</v>
          </cell>
          <cell r="Y34">
            <v>0</v>
          </cell>
          <cell r="Z34">
            <v>0</v>
          </cell>
          <cell r="AC34">
            <v>0</v>
          </cell>
          <cell r="AD34">
            <v>0</v>
          </cell>
        </row>
        <row r="35">
          <cell r="U35">
            <v>0</v>
          </cell>
          <cell r="V35">
            <v>0</v>
          </cell>
          <cell r="Y35">
            <v>0</v>
          </cell>
          <cell r="Z35">
            <v>0</v>
          </cell>
          <cell r="AC35">
            <v>0</v>
          </cell>
          <cell r="AD35">
            <v>0</v>
          </cell>
        </row>
        <row r="36">
          <cell r="U36">
            <v>0</v>
          </cell>
          <cell r="V36">
            <v>0</v>
          </cell>
          <cell r="Y36">
            <v>0</v>
          </cell>
          <cell r="Z36">
            <v>0</v>
          </cell>
          <cell r="AC36">
            <v>0</v>
          </cell>
          <cell r="AD36">
            <v>0</v>
          </cell>
        </row>
        <row r="37">
          <cell r="U37">
            <v>0</v>
          </cell>
          <cell r="V37">
            <v>0</v>
          </cell>
          <cell r="Y37">
            <v>0</v>
          </cell>
          <cell r="Z37">
            <v>0</v>
          </cell>
          <cell r="AC37">
            <v>0</v>
          </cell>
          <cell r="AD37">
            <v>0</v>
          </cell>
        </row>
        <row r="38">
          <cell r="U38">
            <v>0</v>
          </cell>
          <cell r="V38">
            <v>0</v>
          </cell>
          <cell r="Y38">
            <v>0</v>
          </cell>
          <cell r="Z38">
            <v>0</v>
          </cell>
          <cell r="AC38">
            <v>0</v>
          </cell>
          <cell r="AD38">
            <v>0</v>
          </cell>
        </row>
        <row r="39">
          <cell r="U39">
            <v>0</v>
          </cell>
          <cell r="V39">
            <v>0</v>
          </cell>
          <cell r="Y39">
            <v>0</v>
          </cell>
          <cell r="Z39">
            <v>0</v>
          </cell>
          <cell r="AC39">
            <v>0</v>
          </cell>
          <cell r="AD39">
            <v>0</v>
          </cell>
        </row>
        <row r="40">
          <cell r="U40">
            <v>0</v>
          </cell>
          <cell r="V40">
            <v>0</v>
          </cell>
          <cell r="Y40">
            <v>0</v>
          </cell>
          <cell r="Z40">
            <v>0</v>
          </cell>
          <cell r="AC40">
            <v>0</v>
          </cell>
          <cell r="AD40">
            <v>0</v>
          </cell>
        </row>
        <row r="41">
          <cell r="U41">
            <v>1.45</v>
          </cell>
          <cell r="V41">
            <v>2.61</v>
          </cell>
          <cell r="Y41">
            <v>1.45</v>
          </cell>
          <cell r="Z41">
            <v>2.61</v>
          </cell>
          <cell r="AC41">
            <v>1.45</v>
          </cell>
          <cell r="AD41">
            <v>2.61</v>
          </cell>
        </row>
        <row r="42">
          <cell r="U42">
            <v>0</v>
          </cell>
          <cell r="V42">
            <v>0</v>
          </cell>
          <cell r="Y42">
            <v>0</v>
          </cell>
          <cell r="Z42">
            <v>0</v>
          </cell>
          <cell r="AC42">
            <v>0</v>
          </cell>
          <cell r="AD42">
            <v>0</v>
          </cell>
        </row>
        <row r="43">
          <cell r="U43">
            <v>2.14</v>
          </cell>
          <cell r="V43">
            <v>3.4240000000000004</v>
          </cell>
          <cell r="Y43">
            <v>2.14</v>
          </cell>
          <cell r="Z43">
            <v>3.4240000000000004</v>
          </cell>
          <cell r="AC43">
            <v>2.14</v>
          </cell>
          <cell r="AD43">
            <v>3.4240000000000004</v>
          </cell>
        </row>
        <row r="44">
          <cell r="U44">
            <v>20</v>
          </cell>
          <cell r="V44">
            <v>28</v>
          </cell>
          <cell r="Y44">
            <v>20</v>
          </cell>
          <cell r="Z44">
            <v>28</v>
          </cell>
          <cell r="AC44">
            <v>20</v>
          </cell>
          <cell r="AD44">
            <v>28</v>
          </cell>
        </row>
        <row r="45">
          <cell r="U45">
            <v>8.5</v>
          </cell>
          <cell r="V45">
            <v>9.35</v>
          </cell>
          <cell r="Y45">
            <v>8.5</v>
          </cell>
          <cell r="Z45">
            <v>9.35</v>
          </cell>
          <cell r="AC45">
            <v>8.5</v>
          </cell>
          <cell r="AD45">
            <v>9.35</v>
          </cell>
        </row>
        <row r="46"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</row>
        <row r="47">
          <cell r="U47">
            <v>0</v>
          </cell>
          <cell r="Y47">
            <v>0</v>
          </cell>
          <cell r="AC47">
            <v>0</v>
          </cell>
        </row>
        <row r="48">
          <cell r="U48">
            <v>15.53</v>
          </cell>
          <cell r="V48">
            <v>54.354999999999997</v>
          </cell>
          <cell r="Y48">
            <v>15.53</v>
          </cell>
          <cell r="Z48">
            <v>54.354999999999997</v>
          </cell>
          <cell r="AC48">
            <v>15.53</v>
          </cell>
          <cell r="AD48">
            <v>54.354999999999997</v>
          </cell>
        </row>
        <row r="49">
          <cell r="U49">
            <v>1.45</v>
          </cell>
          <cell r="V49">
            <v>2.61</v>
          </cell>
          <cell r="Y49">
            <v>1.45</v>
          </cell>
          <cell r="Z49">
            <v>2.61</v>
          </cell>
          <cell r="AC49">
            <v>1.45</v>
          </cell>
          <cell r="AD49">
            <v>2.61</v>
          </cell>
        </row>
        <row r="50">
          <cell r="U50">
            <v>46.17</v>
          </cell>
          <cell r="V50">
            <v>95.128999999999991</v>
          </cell>
          <cell r="Y50">
            <v>46.17</v>
          </cell>
          <cell r="Z50">
            <v>95.128999999999991</v>
          </cell>
          <cell r="AC50">
            <v>46.17</v>
          </cell>
          <cell r="AD50">
            <v>95.128999999999991</v>
          </cell>
        </row>
        <row r="51">
          <cell r="U51">
            <v>7</v>
          </cell>
          <cell r="V51">
            <v>18.2</v>
          </cell>
          <cell r="Y51">
            <v>7</v>
          </cell>
          <cell r="Z51">
            <v>18.2</v>
          </cell>
          <cell r="AC51">
            <v>7</v>
          </cell>
          <cell r="AD51">
            <v>18.2</v>
          </cell>
        </row>
        <row r="52">
          <cell r="U52">
            <v>81.47</v>
          </cell>
          <cell r="V52">
            <v>179.23400000000001</v>
          </cell>
          <cell r="Y52">
            <v>81.47</v>
          </cell>
          <cell r="Z52">
            <v>179.23400000000001</v>
          </cell>
          <cell r="AC52">
            <v>81.47</v>
          </cell>
          <cell r="AD52">
            <v>179.23400000000001</v>
          </cell>
        </row>
        <row r="53">
          <cell r="U53">
            <v>76.87</v>
          </cell>
          <cell r="V53">
            <v>115.30500000000001</v>
          </cell>
          <cell r="Y53">
            <v>76.87</v>
          </cell>
          <cell r="Z53">
            <v>115.30500000000001</v>
          </cell>
          <cell r="AC53">
            <v>76.87</v>
          </cell>
          <cell r="AD53">
            <v>115.30500000000001</v>
          </cell>
        </row>
        <row r="54">
          <cell r="U54">
            <v>67.41</v>
          </cell>
          <cell r="V54">
            <v>182.00700000000001</v>
          </cell>
          <cell r="Y54">
            <v>67.41</v>
          </cell>
          <cell r="Z54">
            <v>182.00700000000001</v>
          </cell>
          <cell r="AC54">
            <v>67.41</v>
          </cell>
          <cell r="AD54">
            <v>182.00700000000001</v>
          </cell>
        </row>
        <row r="55">
          <cell r="U55">
            <v>232.75</v>
          </cell>
          <cell r="V55">
            <v>494.74600000000004</v>
          </cell>
          <cell r="Y55">
            <v>232.75</v>
          </cell>
          <cell r="Z55">
            <v>494.74600000000004</v>
          </cell>
          <cell r="AC55">
            <v>232.75</v>
          </cell>
          <cell r="AD55">
            <v>494.74600000000004</v>
          </cell>
        </row>
        <row r="56">
          <cell r="U56">
            <v>0</v>
          </cell>
          <cell r="V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</row>
        <row r="57">
          <cell r="U57">
            <v>1.45</v>
          </cell>
          <cell r="V57">
            <v>2.61</v>
          </cell>
          <cell r="Y57">
            <v>1.45</v>
          </cell>
          <cell r="Z57">
            <v>2.61</v>
          </cell>
          <cell r="AC57">
            <v>1.45</v>
          </cell>
          <cell r="AD57">
            <v>2.61</v>
          </cell>
        </row>
        <row r="58">
          <cell r="U58">
            <v>46.17</v>
          </cell>
          <cell r="V58">
            <v>95.128999999999991</v>
          </cell>
          <cell r="Y58">
            <v>46.17</v>
          </cell>
          <cell r="Z58">
            <v>95.128999999999991</v>
          </cell>
          <cell r="AC58">
            <v>46.17</v>
          </cell>
          <cell r="AD58">
            <v>95.128999999999991</v>
          </cell>
        </row>
        <row r="59">
          <cell r="U59">
            <v>232.75</v>
          </cell>
          <cell r="V59">
            <v>494.74600000000004</v>
          </cell>
          <cell r="Y59">
            <v>232.75</v>
          </cell>
          <cell r="Z59">
            <v>494.74600000000004</v>
          </cell>
          <cell r="AC59">
            <v>232.75</v>
          </cell>
          <cell r="AD59">
            <v>494.74600000000004</v>
          </cell>
        </row>
        <row r="60">
          <cell r="U60">
            <v>280.37</v>
          </cell>
          <cell r="V60">
            <v>592.48500000000001</v>
          </cell>
          <cell r="AC60">
            <v>280.37</v>
          </cell>
          <cell r="AD60">
            <v>592.48500000000001</v>
          </cell>
        </row>
      </sheetData>
      <sheetData sheetId="41">
        <row r="17">
          <cell r="S17">
            <v>0</v>
          </cell>
          <cell r="T17">
            <v>0</v>
          </cell>
          <cell r="W17">
            <v>0</v>
          </cell>
          <cell r="X17">
            <v>0</v>
          </cell>
          <cell r="AA17">
            <v>0</v>
          </cell>
          <cell r="AB17">
            <v>0</v>
          </cell>
        </row>
        <row r="18">
          <cell r="S18">
            <v>0</v>
          </cell>
          <cell r="T18">
            <v>0</v>
          </cell>
          <cell r="W18">
            <v>0</v>
          </cell>
          <cell r="X18">
            <v>0</v>
          </cell>
          <cell r="AA18">
            <v>0</v>
          </cell>
          <cell r="AB18">
            <v>0</v>
          </cell>
        </row>
        <row r="19">
          <cell r="S19">
            <v>0</v>
          </cell>
          <cell r="T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</row>
        <row r="20">
          <cell r="S20">
            <v>0</v>
          </cell>
          <cell r="T20">
            <v>0</v>
          </cell>
          <cell r="W20">
            <v>0</v>
          </cell>
          <cell r="X20">
            <v>0</v>
          </cell>
          <cell r="AA20">
            <v>0</v>
          </cell>
          <cell r="AB20">
            <v>0</v>
          </cell>
        </row>
        <row r="21">
          <cell r="S21">
            <v>0</v>
          </cell>
          <cell r="T21">
            <v>0</v>
          </cell>
          <cell r="W21">
            <v>0</v>
          </cell>
          <cell r="X21">
            <v>0</v>
          </cell>
          <cell r="AA21">
            <v>0</v>
          </cell>
          <cell r="AB21">
            <v>0</v>
          </cell>
        </row>
        <row r="22">
          <cell r="S22">
            <v>0</v>
          </cell>
          <cell r="T22">
            <v>0</v>
          </cell>
          <cell r="W22">
            <v>0</v>
          </cell>
          <cell r="X22">
            <v>0</v>
          </cell>
          <cell r="AA22">
            <v>0</v>
          </cell>
          <cell r="AB22">
            <v>0</v>
          </cell>
        </row>
        <row r="23">
          <cell r="S23">
            <v>0.42</v>
          </cell>
          <cell r="T23">
            <v>31.5</v>
          </cell>
          <cell r="W23">
            <v>0</v>
          </cell>
          <cell r="X23">
            <v>0</v>
          </cell>
          <cell r="AA23">
            <v>0.42</v>
          </cell>
          <cell r="AB23">
            <v>31.5</v>
          </cell>
        </row>
        <row r="24">
          <cell r="S24">
            <v>0</v>
          </cell>
          <cell r="T24">
            <v>0</v>
          </cell>
          <cell r="W24">
            <v>0</v>
          </cell>
          <cell r="X24">
            <v>0</v>
          </cell>
          <cell r="AA24">
            <v>0</v>
          </cell>
          <cell r="AB24">
            <v>0</v>
          </cell>
        </row>
        <row r="25">
          <cell r="S25">
            <v>0</v>
          </cell>
          <cell r="T25">
            <v>0</v>
          </cell>
          <cell r="W25">
            <v>0</v>
          </cell>
          <cell r="X25">
            <v>0</v>
          </cell>
          <cell r="AA25">
            <v>0</v>
          </cell>
          <cell r="AB25">
            <v>0</v>
          </cell>
        </row>
        <row r="26">
          <cell r="S26">
            <v>0</v>
          </cell>
          <cell r="T26">
            <v>0</v>
          </cell>
          <cell r="W26">
            <v>0</v>
          </cell>
          <cell r="X26">
            <v>0</v>
          </cell>
          <cell r="AA26">
            <v>0</v>
          </cell>
          <cell r="AB26">
            <v>0</v>
          </cell>
        </row>
        <row r="27">
          <cell r="S27">
            <v>0</v>
          </cell>
          <cell r="T27">
            <v>0</v>
          </cell>
          <cell r="W27">
            <v>0</v>
          </cell>
          <cell r="X27">
            <v>0</v>
          </cell>
          <cell r="AA27">
            <v>0</v>
          </cell>
          <cell r="AB27">
            <v>0</v>
          </cell>
        </row>
        <row r="28">
          <cell r="S28">
            <v>0</v>
          </cell>
          <cell r="T28">
            <v>0</v>
          </cell>
          <cell r="W28">
            <v>0</v>
          </cell>
          <cell r="X28">
            <v>0</v>
          </cell>
          <cell r="AA28">
            <v>0</v>
          </cell>
          <cell r="AB28">
            <v>0</v>
          </cell>
        </row>
        <row r="29">
          <cell r="S29">
            <v>0</v>
          </cell>
          <cell r="T29">
            <v>0</v>
          </cell>
          <cell r="W29">
            <v>0</v>
          </cell>
          <cell r="X29">
            <v>0</v>
          </cell>
          <cell r="AA29">
            <v>0</v>
          </cell>
          <cell r="AB29">
            <v>0</v>
          </cell>
        </row>
        <row r="30">
          <cell r="S30">
            <v>0</v>
          </cell>
          <cell r="T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</row>
        <row r="31">
          <cell r="S31">
            <v>0</v>
          </cell>
          <cell r="T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</row>
        <row r="32">
          <cell r="S32">
            <v>0</v>
          </cell>
          <cell r="T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</row>
        <row r="33">
          <cell r="S33">
            <v>0</v>
          </cell>
          <cell r="T33">
            <v>0</v>
          </cell>
          <cell r="W33">
            <v>0</v>
          </cell>
          <cell r="X33">
            <v>0</v>
          </cell>
          <cell r="AA33">
            <v>0</v>
          </cell>
          <cell r="AB33">
            <v>0</v>
          </cell>
        </row>
        <row r="34"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</row>
        <row r="35"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</row>
        <row r="36">
          <cell r="S36">
            <v>0</v>
          </cell>
          <cell r="T36">
            <v>0</v>
          </cell>
          <cell r="W36">
            <v>0</v>
          </cell>
          <cell r="X36">
            <v>0</v>
          </cell>
          <cell r="AA36">
            <v>0</v>
          </cell>
          <cell r="AB36">
            <v>0</v>
          </cell>
        </row>
        <row r="37">
          <cell r="S37">
            <v>0</v>
          </cell>
          <cell r="T37">
            <v>0</v>
          </cell>
          <cell r="W37">
            <v>0</v>
          </cell>
          <cell r="X37">
            <v>0</v>
          </cell>
          <cell r="AA37">
            <v>0</v>
          </cell>
          <cell r="AB37">
            <v>0</v>
          </cell>
        </row>
        <row r="38"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</row>
        <row r="39"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</row>
        <row r="40"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</row>
        <row r="41">
          <cell r="S41">
            <v>0</v>
          </cell>
          <cell r="T41">
            <v>0</v>
          </cell>
          <cell r="W41">
            <v>0</v>
          </cell>
          <cell r="X41">
            <v>0</v>
          </cell>
          <cell r="AA41">
            <v>0</v>
          </cell>
          <cell r="AB41">
            <v>0</v>
          </cell>
        </row>
        <row r="42">
          <cell r="S42">
            <v>0</v>
          </cell>
          <cell r="T42">
            <v>0</v>
          </cell>
          <cell r="W42">
            <v>0</v>
          </cell>
          <cell r="X42">
            <v>0</v>
          </cell>
          <cell r="AA42">
            <v>0</v>
          </cell>
          <cell r="AB42">
            <v>0</v>
          </cell>
        </row>
        <row r="43">
          <cell r="S43">
            <v>30</v>
          </cell>
          <cell r="T43">
            <v>93</v>
          </cell>
          <cell r="W43">
            <v>30</v>
          </cell>
          <cell r="X43">
            <v>93</v>
          </cell>
          <cell r="AA43">
            <v>30</v>
          </cell>
          <cell r="AB43">
            <v>93</v>
          </cell>
        </row>
        <row r="44">
          <cell r="S44">
            <v>0</v>
          </cell>
          <cell r="T44">
            <v>0</v>
          </cell>
          <cell r="W44">
            <v>0</v>
          </cell>
          <cell r="X44">
            <v>0</v>
          </cell>
          <cell r="AA44">
            <v>0</v>
          </cell>
          <cell r="AB44">
            <v>0</v>
          </cell>
        </row>
        <row r="45">
          <cell r="S45">
            <v>0</v>
          </cell>
          <cell r="T45">
            <v>0</v>
          </cell>
          <cell r="W45">
            <v>0</v>
          </cell>
          <cell r="X45">
            <v>0</v>
          </cell>
          <cell r="AA45">
            <v>0</v>
          </cell>
          <cell r="AB45">
            <v>0</v>
          </cell>
        </row>
        <row r="46">
          <cell r="S46">
            <v>0</v>
          </cell>
          <cell r="T46">
            <v>0</v>
          </cell>
          <cell r="W46">
            <v>0</v>
          </cell>
          <cell r="X46">
            <v>0</v>
          </cell>
          <cell r="AA46">
            <v>0</v>
          </cell>
          <cell r="AB46">
            <v>0</v>
          </cell>
        </row>
        <row r="47"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</row>
        <row r="48"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</row>
        <row r="49">
          <cell r="S49">
            <v>154</v>
          </cell>
          <cell r="T49">
            <v>354.2</v>
          </cell>
          <cell r="W49">
            <v>154</v>
          </cell>
          <cell r="X49">
            <v>354.2</v>
          </cell>
          <cell r="AA49">
            <v>188</v>
          </cell>
          <cell r="AB49">
            <v>432.4</v>
          </cell>
        </row>
        <row r="50"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</row>
        <row r="51"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</row>
        <row r="52">
          <cell r="S52">
            <v>0</v>
          </cell>
          <cell r="T52">
            <v>0</v>
          </cell>
          <cell r="W52">
            <v>0</v>
          </cell>
          <cell r="X52">
            <v>0</v>
          </cell>
          <cell r="AA52">
            <v>0</v>
          </cell>
          <cell r="AB52">
            <v>0</v>
          </cell>
        </row>
        <row r="53">
          <cell r="S53">
            <v>0</v>
          </cell>
          <cell r="T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</row>
        <row r="54"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</row>
        <row r="55">
          <cell r="S55">
            <v>0</v>
          </cell>
          <cell r="T55">
            <v>0</v>
          </cell>
          <cell r="W55">
            <v>0</v>
          </cell>
          <cell r="X55">
            <v>0</v>
          </cell>
          <cell r="AA55">
            <v>0</v>
          </cell>
          <cell r="AB55">
            <v>0</v>
          </cell>
        </row>
        <row r="56">
          <cell r="S56">
            <v>42</v>
          </cell>
          <cell r="T56">
            <v>96.6</v>
          </cell>
          <cell r="W56">
            <v>42</v>
          </cell>
          <cell r="X56">
            <v>96.6</v>
          </cell>
          <cell r="AA56">
            <v>45</v>
          </cell>
          <cell r="AB56">
            <v>103.49999999999999</v>
          </cell>
        </row>
        <row r="57">
          <cell r="S57">
            <v>25</v>
          </cell>
          <cell r="T57">
            <v>75</v>
          </cell>
          <cell r="W57">
            <v>25</v>
          </cell>
          <cell r="X57">
            <v>75</v>
          </cell>
          <cell r="AA57">
            <v>25</v>
          </cell>
          <cell r="AB57">
            <v>75</v>
          </cell>
        </row>
        <row r="58"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</row>
        <row r="59">
          <cell r="S59">
            <v>0</v>
          </cell>
          <cell r="T59">
            <v>0</v>
          </cell>
          <cell r="W59">
            <v>0</v>
          </cell>
          <cell r="X59">
            <v>0</v>
          </cell>
          <cell r="AA59">
            <v>0</v>
          </cell>
          <cell r="AB59">
            <v>0</v>
          </cell>
        </row>
        <row r="60"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</row>
        <row r="61">
          <cell r="S61">
            <v>0</v>
          </cell>
          <cell r="T61">
            <v>0</v>
          </cell>
          <cell r="W61">
            <v>0</v>
          </cell>
          <cell r="X61">
            <v>0</v>
          </cell>
          <cell r="AA61">
            <v>0</v>
          </cell>
          <cell r="AB61">
            <v>0</v>
          </cell>
        </row>
        <row r="62">
          <cell r="S62">
            <v>0</v>
          </cell>
          <cell r="T62">
            <v>31.5</v>
          </cell>
          <cell r="W62">
            <v>0</v>
          </cell>
          <cell r="X62">
            <v>0</v>
          </cell>
          <cell r="AA62">
            <v>0</v>
          </cell>
          <cell r="AB62">
            <v>31.5</v>
          </cell>
        </row>
        <row r="63">
          <cell r="S63">
            <v>0</v>
          </cell>
          <cell r="T63">
            <v>618.79999999999995</v>
          </cell>
          <cell r="W63">
            <v>0</v>
          </cell>
          <cell r="X63">
            <v>618.79999999999995</v>
          </cell>
          <cell r="AA63">
            <v>0</v>
          </cell>
          <cell r="AB63">
            <v>703.9</v>
          </cell>
        </row>
        <row r="64">
          <cell r="S64">
            <v>0</v>
          </cell>
          <cell r="T64">
            <v>0</v>
          </cell>
          <cell r="W64">
            <v>0</v>
          </cell>
          <cell r="X64">
            <v>0</v>
          </cell>
          <cell r="AA64">
            <v>0</v>
          </cell>
          <cell r="AB64">
            <v>0</v>
          </cell>
        </row>
        <row r="65">
          <cell r="S65">
            <v>0</v>
          </cell>
          <cell r="T65">
            <v>650.29999999999995</v>
          </cell>
          <cell r="W65">
            <v>0</v>
          </cell>
          <cell r="X65">
            <v>618.79999999999995</v>
          </cell>
          <cell r="AA65">
            <v>0</v>
          </cell>
          <cell r="AB65">
            <v>735.4</v>
          </cell>
        </row>
      </sheetData>
      <sheetData sheetId="42">
        <row r="39">
          <cell r="L39">
            <v>1242.7850000000001</v>
          </cell>
        </row>
        <row r="41">
          <cell r="L41">
            <v>1211.2850000000001</v>
          </cell>
        </row>
        <row r="42">
          <cell r="L42">
            <v>1327.885</v>
          </cell>
        </row>
      </sheetData>
      <sheetData sheetId="43"/>
      <sheetData sheetId="44"/>
      <sheetData sheetId="45"/>
      <sheetData sheetId="46"/>
      <sheetData sheetId="47"/>
      <sheetData sheetId="48">
        <row r="25">
          <cell r="Y25">
            <v>0</v>
          </cell>
          <cell r="AF25">
            <v>0.04</v>
          </cell>
          <cell r="AJ25">
            <v>0.04</v>
          </cell>
        </row>
        <row r="27">
          <cell r="Y27">
            <v>0</v>
          </cell>
          <cell r="AF27">
            <v>0.01</v>
          </cell>
          <cell r="AJ27">
            <v>0.01</v>
          </cell>
        </row>
        <row r="28">
          <cell r="J28">
            <v>0</v>
          </cell>
          <cell r="Q28">
            <v>1242.7850000000001</v>
          </cell>
          <cell r="W28">
            <v>1211.2850000000001</v>
          </cell>
          <cell r="Y28">
            <v>1211.2850000000001</v>
          </cell>
          <cell r="AA28">
            <v>1327.885</v>
          </cell>
          <cell r="AF28">
            <v>1327.885</v>
          </cell>
          <cell r="AJ28">
            <v>1327.885</v>
          </cell>
        </row>
        <row r="29">
          <cell r="N29">
            <v>0</v>
          </cell>
          <cell r="S29">
            <v>-1</v>
          </cell>
          <cell r="Y29">
            <v>-8.7509605416219573E-6</v>
          </cell>
          <cell r="AF29">
            <v>9.6261408339077842E-2</v>
          </cell>
          <cell r="AJ29">
            <v>9.6261408339077842E-2</v>
          </cell>
        </row>
        <row r="30">
          <cell r="Y30">
            <v>0</v>
          </cell>
          <cell r="AF30">
            <v>0</v>
          </cell>
          <cell r="AJ30">
            <v>0</v>
          </cell>
        </row>
        <row r="31">
          <cell r="J31">
            <v>1</v>
          </cell>
          <cell r="N31">
            <v>1</v>
          </cell>
          <cell r="Y31">
            <v>1</v>
          </cell>
          <cell r="AF31">
            <v>1.0296000000000001</v>
          </cell>
          <cell r="AJ31">
            <v>1.0296000000000001</v>
          </cell>
        </row>
        <row r="36">
          <cell r="J36">
            <v>0</v>
          </cell>
          <cell r="N36">
            <v>0</v>
          </cell>
          <cell r="Q36">
            <v>3488.4766920154816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4173.5</v>
          </cell>
          <cell r="Y36">
            <v>0</v>
          </cell>
          <cell r="AB36">
            <v>4607.2646239043661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S37">
            <v>0</v>
          </cell>
          <cell r="T37">
            <v>0</v>
          </cell>
          <cell r="U37">
            <v>0</v>
          </cell>
          <cell r="V37">
            <v>0</v>
          </cell>
          <cell r="Y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J39">
            <v>0</v>
          </cell>
          <cell r="N39">
            <v>0</v>
          </cell>
          <cell r="Q39">
            <v>0</v>
          </cell>
          <cell r="S39">
            <v>3488.4766920154816</v>
          </cell>
          <cell r="T39">
            <v>3488.4766920154816</v>
          </cell>
          <cell r="U39">
            <v>0</v>
          </cell>
          <cell r="V39">
            <v>1162.8255640051605</v>
          </cell>
          <cell r="W39">
            <v>0</v>
          </cell>
          <cell r="Y39">
            <v>0</v>
          </cell>
          <cell r="AB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S41">
            <v>3488.4766920154816</v>
          </cell>
          <cell r="T41">
            <v>3488.4766920154816</v>
          </cell>
          <cell r="U41">
            <v>0</v>
          </cell>
          <cell r="V41">
            <v>3488.4766920154816</v>
          </cell>
          <cell r="Y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Q42">
            <v>11210.052021687441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8907.57</v>
          </cell>
          <cell r="Y42">
            <v>0</v>
          </cell>
          <cell r="AB42">
            <v>9833.3610029835436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J43">
            <v>0</v>
          </cell>
          <cell r="N43">
            <v>0</v>
          </cell>
          <cell r="S43">
            <v>1491.9341207731495</v>
          </cell>
          <cell r="T43">
            <v>1491.9341207731495</v>
          </cell>
          <cell r="U43">
            <v>0</v>
          </cell>
          <cell r="V43">
            <v>497.31137359104986</v>
          </cell>
          <cell r="Y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J44">
            <v>0</v>
          </cell>
          <cell r="N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B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S46">
            <v>0</v>
          </cell>
          <cell r="T46">
            <v>0</v>
          </cell>
          <cell r="U46">
            <v>0</v>
          </cell>
          <cell r="V46">
            <v>0</v>
          </cell>
          <cell r="Y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J47">
            <v>0</v>
          </cell>
          <cell r="N47">
            <v>0</v>
          </cell>
          <cell r="S47">
            <v>521.55116827976622</v>
          </cell>
          <cell r="T47">
            <v>521.55116827976622</v>
          </cell>
          <cell r="U47">
            <v>0</v>
          </cell>
          <cell r="V47">
            <v>173.85038942658875</v>
          </cell>
          <cell r="Y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S48">
            <v>211.59378827923004</v>
          </cell>
          <cell r="T48">
            <v>211.59378827923004</v>
          </cell>
          <cell r="U48">
            <v>0</v>
          </cell>
          <cell r="V48">
            <v>211.59378827923004</v>
          </cell>
          <cell r="Y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S49">
            <v>182.99569439280597</v>
          </cell>
          <cell r="T49">
            <v>182.99569439280597</v>
          </cell>
          <cell r="U49">
            <v>0</v>
          </cell>
          <cell r="V49">
            <v>182.99569439280597</v>
          </cell>
          <cell r="Y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S50">
            <v>31.864397210833474</v>
          </cell>
          <cell r="T50">
            <v>31.864397210833474</v>
          </cell>
          <cell r="U50">
            <v>0</v>
          </cell>
          <cell r="V50">
            <v>31.864397210833474</v>
          </cell>
          <cell r="Y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S51">
            <v>95.097288396896658</v>
          </cell>
          <cell r="T51">
            <v>95.097288396896658</v>
          </cell>
          <cell r="U51">
            <v>0</v>
          </cell>
          <cell r="V51">
            <v>95.097288396896658</v>
          </cell>
          <cell r="Y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S52">
            <v>0</v>
          </cell>
          <cell r="T52">
            <v>0</v>
          </cell>
          <cell r="U52">
            <v>0</v>
          </cell>
          <cell r="V52">
            <v>0</v>
          </cell>
          <cell r="Y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S53">
            <v>0</v>
          </cell>
          <cell r="T53">
            <v>0</v>
          </cell>
          <cell r="U53">
            <v>0</v>
          </cell>
          <cell r="V53">
            <v>0</v>
          </cell>
          <cell r="Y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S54">
            <v>0.1754158930535662</v>
          </cell>
          <cell r="T54">
            <v>0.1754158930535662</v>
          </cell>
          <cell r="U54">
            <v>0</v>
          </cell>
          <cell r="V54">
            <v>0.1754158930535662</v>
          </cell>
          <cell r="Y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S55">
            <v>68.065935759129587</v>
          </cell>
          <cell r="T55">
            <v>68.065935759129587</v>
          </cell>
          <cell r="U55">
            <v>0</v>
          </cell>
          <cell r="V55">
            <v>68.065935759129587</v>
          </cell>
          <cell r="Y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S56">
            <v>191.60372142150376</v>
          </cell>
          <cell r="T56">
            <v>191.60372142150376</v>
          </cell>
          <cell r="U56">
            <v>0</v>
          </cell>
          <cell r="V56">
            <v>191.60372142150376</v>
          </cell>
          <cell r="Y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S57">
            <v>18.24859517874717</v>
          </cell>
          <cell r="T57">
            <v>18.24859517874717</v>
          </cell>
          <cell r="U57">
            <v>0</v>
          </cell>
          <cell r="V57">
            <v>18.24859517874717</v>
          </cell>
          <cell r="Y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S58">
            <v>194.58714361827572</v>
          </cell>
          <cell r="T58">
            <v>194.58714361827572</v>
          </cell>
          <cell r="U58">
            <v>0</v>
          </cell>
          <cell r="V58">
            <v>194.58714361827572</v>
          </cell>
          <cell r="Y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S59">
            <v>0</v>
          </cell>
          <cell r="T59">
            <v>0</v>
          </cell>
          <cell r="U59">
            <v>0</v>
          </cell>
          <cell r="V59">
            <v>0</v>
          </cell>
          <cell r="Y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J60">
            <v>0</v>
          </cell>
          <cell r="N60">
            <v>0</v>
          </cell>
          <cell r="S60">
            <v>497.70214062267326</v>
          </cell>
          <cell r="T60">
            <v>497.70214062267326</v>
          </cell>
          <cell r="U60">
            <v>0</v>
          </cell>
          <cell r="V60">
            <v>165.90071354089108</v>
          </cell>
          <cell r="Y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S61">
            <v>303.11499700439754</v>
          </cell>
          <cell r="T61">
            <v>303.11499700439754</v>
          </cell>
          <cell r="U61">
            <v>0</v>
          </cell>
          <cell r="V61">
            <v>303.11499700439754</v>
          </cell>
          <cell r="Y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S62">
            <v>194.58714361827572</v>
          </cell>
          <cell r="T62">
            <v>194.58714361827572</v>
          </cell>
          <cell r="U62">
            <v>0</v>
          </cell>
          <cell r="V62">
            <v>194.58714361827572</v>
          </cell>
          <cell r="Y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S63">
            <v>0</v>
          </cell>
          <cell r="T63">
            <v>0</v>
          </cell>
          <cell r="U63">
            <v>0</v>
          </cell>
          <cell r="V63">
            <v>0</v>
          </cell>
          <cell r="Y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S64">
            <v>0</v>
          </cell>
          <cell r="T64">
            <v>0</v>
          </cell>
          <cell r="U64">
            <v>0</v>
          </cell>
          <cell r="V64">
            <v>0</v>
          </cell>
          <cell r="Y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J65">
            <v>0</v>
          </cell>
          <cell r="N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Y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S66">
            <v>0</v>
          </cell>
          <cell r="T66">
            <v>0</v>
          </cell>
          <cell r="U66">
            <v>0</v>
          </cell>
          <cell r="V66">
            <v>0</v>
          </cell>
          <cell r="Y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S67">
            <v>0</v>
          </cell>
          <cell r="T67">
            <v>0</v>
          </cell>
          <cell r="U67">
            <v>0</v>
          </cell>
          <cell r="V67">
            <v>0</v>
          </cell>
          <cell r="Y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S68">
            <v>0</v>
          </cell>
          <cell r="T68">
            <v>0</v>
          </cell>
          <cell r="U68">
            <v>0</v>
          </cell>
          <cell r="V68">
            <v>0</v>
          </cell>
          <cell r="Y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Y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Y70">
            <v>0</v>
          </cell>
          <cell r="AG70">
            <v>0</v>
          </cell>
        </row>
        <row r="71">
          <cell r="Y71">
            <v>0</v>
          </cell>
          <cell r="AG71">
            <v>0</v>
          </cell>
        </row>
        <row r="72">
          <cell r="S72">
            <v>0</v>
          </cell>
          <cell r="Y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3">
          <cell r="J73">
            <v>0</v>
          </cell>
          <cell r="N73">
            <v>0</v>
          </cell>
          <cell r="Q73">
            <v>15995.875690857796</v>
          </cell>
          <cell r="S73">
            <v>4980.4108127886311</v>
          </cell>
          <cell r="T73">
            <v>4980.4108127886311</v>
          </cell>
          <cell r="U73">
            <v>0</v>
          </cell>
          <cell r="V73">
            <v>1660.1369375962104</v>
          </cell>
          <cell r="W73">
            <v>13771.91</v>
          </cell>
          <cell r="Y73">
            <v>0</v>
          </cell>
          <cell r="AB73">
            <v>15203.266741726316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7">
          <cell r="S77">
            <v>0</v>
          </cell>
          <cell r="T77">
            <v>0</v>
          </cell>
          <cell r="U77">
            <v>0</v>
          </cell>
          <cell r="V77">
            <v>0</v>
          </cell>
          <cell r="Y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AK78">
            <v>0</v>
          </cell>
          <cell r="AL78">
            <v>0</v>
          </cell>
        </row>
        <row r="79">
          <cell r="AK79">
            <v>0</v>
          </cell>
          <cell r="AL79">
            <v>0</v>
          </cell>
        </row>
        <row r="80">
          <cell r="J80">
            <v>0</v>
          </cell>
          <cell r="N80">
            <v>0</v>
          </cell>
          <cell r="S80">
            <v>257.06838567428309</v>
          </cell>
          <cell r="T80">
            <v>257.06838567428309</v>
          </cell>
          <cell r="U80">
            <v>0</v>
          </cell>
          <cell r="V80">
            <v>85.689461891427698</v>
          </cell>
          <cell r="Y80">
            <v>33.54</v>
          </cell>
          <cell r="AF80">
            <v>247.5911211012544</v>
          </cell>
          <cell r="AG80">
            <v>247.5911211012544</v>
          </cell>
          <cell r="AH80">
            <v>132.92426253130705</v>
          </cell>
          <cell r="AI80">
            <v>112.14314333717014</v>
          </cell>
          <cell r="AJ80">
            <v>247.5911211012544</v>
          </cell>
          <cell r="AK80">
            <v>132.92426253130705</v>
          </cell>
          <cell r="AL80">
            <v>114.66685856994735</v>
          </cell>
        </row>
        <row r="81">
          <cell r="J81">
            <v>0</v>
          </cell>
          <cell r="N81">
            <v>0</v>
          </cell>
          <cell r="S81">
            <v>257.06838567428309</v>
          </cell>
          <cell r="T81">
            <v>257.06838567428309</v>
          </cell>
          <cell r="U81">
            <v>0</v>
          </cell>
          <cell r="V81">
            <v>85.689461891427698</v>
          </cell>
          <cell r="Y81">
            <v>33.54</v>
          </cell>
          <cell r="AF81">
            <v>247.5911211012544</v>
          </cell>
          <cell r="AG81">
            <v>247.5911211012544</v>
          </cell>
          <cell r="AH81">
            <v>132.92426253130705</v>
          </cell>
          <cell r="AI81">
            <v>112.14314333717014</v>
          </cell>
          <cell r="AJ81">
            <v>247.5911211012544</v>
          </cell>
          <cell r="AK81">
            <v>132.92426253130705</v>
          </cell>
          <cell r="AL81">
            <v>112.14314333717014</v>
          </cell>
        </row>
        <row r="82">
          <cell r="S82">
            <v>19</v>
          </cell>
          <cell r="T82">
            <v>19</v>
          </cell>
          <cell r="U82">
            <v>0</v>
          </cell>
          <cell r="V82">
            <v>19</v>
          </cell>
          <cell r="Y82">
            <v>19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S83">
            <v>225.44883601906039</v>
          </cell>
          <cell r="T83">
            <v>225.44883601906039</v>
          </cell>
          <cell r="U83">
            <v>0</v>
          </cell>
          <cell r="V83">
            <v>225.44883601906039</v>
          </cell>
          <cell r="Y83">
            <v>14.54</v>
          </cell>
          <cell r="AF83">
            <v>234.46678945982282</v>
          </cell>
          <cell r="AG83">
            <v>234.46678945982282</v>
          </cell>
          <cell r="AH83">
            <v>125.87820168351054</v>
          </cell>
          <cell r="AI83">
            <v>108.58858777631228</v>
          </cell>
          <cell r="AJ83">
            <v>234.46678945982282</v>
          </cell>
          <cell r="AK83">
            <v>125.87820168351054</v>
          </cell>
          <cell r="AL83">
            <v>108.58858777631228</v>
          </cell>
        </row>
        <row r="84">
          <cell r="S84">
            <v>5.2396727255100224</v>
          </cell>
          <cell r="T84">
            <v>5.2396727255100224</v>
          </cell>
          <cell r="U84">
            <v>0</v>
          </cell>
          <cell r="V84">
            <v>5.2396727255100224</v>
          </cell>
          <cell r="Y84">
            <v>0</v>
          </cell>
          <cell r="AF84">
            <v>5.4492596345304234</v>
          </cell>
          <cell r="AG84">
            <v>5.4492596345304234</v>
          </cell>
          <cell r="AH84">
            <v>2.9255444017532115</v>
          </cell>
          <cell r="AJ84">
            <v>5.4492596345304234</v>
          </cell>
          <cell r="AK84">
            <v>2.9255444017532115</v>
          </cell>
        </row>
        <row r="85">
          <cell r="S85">
            <v>7.3798769297126556</v>
          </cell>
          <cell r="T85">
            <v>7.3798769297126556</v>
          </cell>
          <cell r="U85">
            <v>0</v>
          </cell>
          <cell r="V85">
            <v>7.3798769297126556</v>
          </cell>
          <cell r="Y85">
            <v>0</v>
          </cell>
          <cell r="AF85">
            <v>7.6750720069011624</v>
          </cell>
          <cell r="AG85">
            <v>7.6750720069011624</v>
          </cell>
          <cell r="AH85">
            <v>4.1205164460432941</v>
          </cell>
          <cell r="AI85">
            <v>3.5545555608578683</v>
          </cell>
          <cell r="AJ85">
            <v>7.6750720069011624</v>
          </cell>
          <cell r="AK85">
            <v>4.1205164460432941</v>
          </cell>
          <cell r="AL85">
            <v>3.5545555608578683</v>
          </cell>
        </row>
        <row r="86">
          <cell r="S86">
            <v>0</v>
          </cell>
          <cell r="T86">
            <v>0</v>
          </cell>
          <cell r="U86">
            <v>0</v>
          </cell>
          <cell r="V86">
            <v>0</v>
          </cell>
          <cell r="Y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K86">
            <v>0</v>
          </cell>
        </row>
        <row r="87">
          <cell r="J87">
            <v>0</v>
          </cell>
          <cell r="N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Y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S88">
            <v>0</v>
          </cell>
          <cell r="T88">
            <v>0</v>
          </cell>
          <cell r="U88">
            <v>0</v>
          </cell>
          <cell r="V88">
            <v>0</v>
          </cell>
          <cell r="Y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</row>
        <row r="91">
          <cell r="J91">
            <v>0</v>
          </cell>
          <cell r="N91">
            <v>0</v>
          </cell>
          <cell r="S91">
            <v>1081.7346011984525</v>
          </cell>
          <cell r="T91">
            <v>1081.7346011984525</v>
          </cell>
          <cell r="U91">
            <v>0</v>
          </cell>
          <cell r="V91">
            <v>360.57820039948416</v>
          </cell>
          <cell r="Y91">
            <v>614.53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S92">
            <v>1081.7346011984525</v>
          </cell>
          <cell r="T92">
            <v>1081.7346011984525</v>
          </cell>
          <cell r="U92">
            <v>0</v>
          </cell>
          <cell r="V92">
            <v>1081.7346011984525</v>
          </cell>
          <cell r="Y92">
            <v>614.53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S93">
            <v>0</v>
          </cell>
          <cell r="T93">
            <v>0</v>
          </cell>
          <cell r="U93">
            <v>0</v>
          </cell>
          <cell r="V93">
            <v>0</v>
          </cell>
          <cell r="Y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S94">
            <v>0</v>
          </cell>
          <cell r="T94">
            <v>0</v>
          </cell>
          <cell r="U94">
            <v>0</v>
          </cell>
          <cell r="V94">
            <v>0</v>
          </cell>
          <cell r="Y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S95">
            <v>0</v>
          </cell>
          <cell r="T95">
            <v>0</v>
          </cell>
          <cell r="U95">
            <v>0</v>
          </cell>
          <cell r="V95">
            <v>0</v>
          </cell>
          <cell r="Y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J96">
            <v>0</v>
          </cell>
          <cell r="N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Y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S97">
            <v>0.30199999999999999</v>
          </cell>
          <cell r="T97">
            <v>0</v>
          </cell>
          <cell r="U97">
            <v>1</v>
          </cell>
          <cell r="V97">
            <v>0.30199999999999999</v>
          </cell>
          <cell r="Y97">
            <v>0.30199999999999999</v>
          </cell>
          <cell r="AF97">
            <v>0.30199999999999999</v>
          </cell>
          <cell r="AG97">
            <v>0.30199999999999999</v>
          </cell>
          <cell r="AH97">
            <v>0.16213476115744016</v>
          </cell>
          <cell r="AI97">
            <v>0.16213476115744016</v>
          </cell>
          <cell r="AJ97">
            <v>0.30199999999999999</v>
          </cell>
          <cell r="AK97">
            <v>0.16213476115744016</v>
          </cell>
          <cell r="AL97">
            <v>0.16213476115744016</v>
          </cell>
        </row>
        <row r="98">
          <cell r="S98">
            <v>0</v>
          </cell>
          <cell r="T98">
            <v>0</v>
          </cell>
          <cell r="U98">
            <v>0</v>
          </cell>
          <cell r="V98">
            <v>0</v>
          </cell>
          <cell r="Y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S99">
            <v>0</v>
          </cell>
          <cell r="T99">
            <v>0</v>
          </cell>
          <cell r="U99">
            <v>0</v>
          </cell>
          <cell r="V99">
            <v>0</v>
          </cell>
          <cell r="Y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Y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Y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Y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Y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S104">
            <v>2386.2730817129477</v>
          </cell>
          <cell r="T104">
            <v>2386.2730817129477</v>
          </cell>
          <cell r="U104">
            <v>0</v>
          </cell>
          <cell r="V104">
            <v>2386.2730817129477</v>
          </cell>
          <cell r="Y104">
            <v>756.91</v>
          </cell>
          <cell r="AF104">
            <v>16355.972168215339</v>
          </cell>
          <cell r="AG104">
            <v>16355.972168215339</v>
          </cell>
          <cell r="AH104">
            <v>8781.0319238123611</v>
          </cell>
          <cell r="AI104">
            <v>7574.9402444029784</v>
          </cell>
          <cell r="AJ104">
            <v>16355.972168215339</v>
          </cell>
          <cell r="AK104">
            <v>8781.0319238123611</v>
          </cell>
          <cell r="AL104">
            <v>7574.9402444029784</v>
          </cell>
        </row>
        <row r="105"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Y105">
            <v>0</v>
          </cell>
          <cell r="AF105">
            <v>3.3479999999999999</v>
          </cell>
          <cell r="AG105">
            <v>3.3479999999999999</v>
          </cell>
          <cell r="AH105">
            <v>1.7974409945533432</v>
          </cell>
          <cell r="AI105">
            <v>1.5505590054466567</v>
          </cell>
          <cell r="AJ105">
            <v>3.3479999999999999</v>
          </cell>
          <cell r="AK105">
            <v>1.7974409945533432</v>
          </cell>
          <cell r="AL105">
            <v>1.5505590054466567</v>
          </cell>
        </row>
        <row r="106"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Y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S107">
            <v>1227.1684696918417</v>
          </cell>
          <cell r="T107">
            <v>1227.1684696918417</v>
          </cell>
          <cell r="U107">
            <v>0</v>
          </cell>
          <cell r="V107">
            <v>1227.1684696918417</v>
          </cell>
          <cell r="Y107">
            <v>406.58</v>
          </cell>
          <cell r="AF107">
            <v>1349.8853166610259</v>
          </cell>
          <cell r="AG107">
            <v>1349.8853166610259</v>
          </cell>
          <cell r="AH107">
            <v>724.7130245257315</v>
          </cell>
          <cell r="AI107">
            <v>625.17229213529436</v>
          </cell>
          <cell r="AJ107">
            <v>1349.8853166610259</v>
          </cell>
          <cell r="AK107">
            <v>724.7130245257315</v>
          </cell>
          <cell r="AL107">
            <v>625.17229213529436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J112">
            <v>0</v>
          </cell>
          <cell r="N112">
            <v>0</v>
          </cell>
          <cell r="S112">
            <v>4952.244538277525</v>
          </cell>
          <cell r="T112">
            <v>4952.244538277525</v>
          </cell>
          <cell r="U112">
            <v>0</v>
          </cell>
          <cell r="V112">
            <v>4059.7092136957012</v>
          </cell>
          <cell r="Y112">
            <v>1811.56</v>
          </cell>
          <cell r="AF112">
            <v>17956.796605977619</v>
          </cell>
          <cell r="AG112">
            <v>17956.796605977619</v>
          </cell>
          <cell r="AH112">
            <v>9640.4666518639533</v>
          </cell>
          <cell r="AI112">
            <v>8313.8062388808903</v>
          </cell>
          <cell r="AJ112">
            <v>17956.796605977619</v>
          </cell>
          <cell r="AK112">
            <v>9640.4666518639533</v>
          </cell>
          <cell r="AL112">
            <v>8316.3299541136676</v>
          </cell>
        </row>
        <row r="113"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Y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J114">
            <v>0</v>
          </cell>
          <cell r="N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Y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Y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Y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J117">
            <v>0</v>
          </cell>
          <cell r="N117">
            <v>0</v>
          </cell>
          <cell r="Q117">
            <v>24333.555939684928</v>
          </cell>
          <cell r="S117">
            <v>9932.6553510661561</v>
          </cell>
          <cell r="T117">
            <v>9932.6553510661561</v>
          </cell>
          <cell r="U117">
            <v>0</v>
          </cell>
          <cell r="V117">
            <v>3310.8851170220519</v>
          </cell>
          <cell r="W117">
            <v>18273.556140000001</v>
          </cell>
          <cell r="Y117">
            <v>1811.56</v>
          </cell>
          <cell r="AB117">
            <v>22995.826732705867</v>
          </cell>
          <cell r="AF117">
            <v>17956.796605977619</v>
          </cell>
          <cell r="AG117">
            <v>17956.796605977619</v>
          </cell>
          <cell r="AH117">
            <v>9640.4666518639533</v>
          </cell>
          <cell r="AI117">
            <v>8313.8062388808903</v>
          </cell>
          <cell r="AJ117">
            <v>17956.796605977619</v>
          </cell>
          <cell r="AK117">
            <v>9640.4666518639533</v>
          </cell>
          <cell r="AL117">
            <v>8316.3299541136676</v>
          </cell>
        </row>
        <row r="118">
          <cell r="J118">
            <v>0</v>
          </cell>
          <cell r="N118">
            <v>0</v>
          </cell>
          <cell r="Q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-1399.3600000000001</v>
          </cell>
          <cell r="Y118">
            <v>-1399.3600000000001</v>
          </cell>
          <cell r="AB118">
            <v>2699.2569539370988</v>
          </cell>
          <cell r="AF118">
            <v>5150.3343198086259</v>
          </cell>
          <cell r="AG118">
            <v>5150.3343198086259</v>
          </cell>
          <cell r="AH118">
            <v>2765.0603470964857</v>
          </cell>
          <cell r="AI118">
            <v>2385.2739727121402</v>
          </cell>
          <cell r="AJ118">
            <v>5150.3343198086259</v>
          </cell>
          <cell r="AK118">
            <v>2765.0603470964857</v>
          </cell>
          <cell r="AL118">
            <v>2385.2739727121402</v>
          </cell>
        </row>
        <row r="119">
          <cell r="J119">
            <v>0</v>
          </cell>
          <cell r="N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Y119">
            <v>-1399.3600000000001</v>
          </cell>
          <cell r="AF119">
            <v>5150.3343198086259</v>
          </cell>
          <cell r="AG119">
            <v>5150.3343198086259</v>
          </cell>
          <cell r="AH119">
            <v>2765.0603470964857</v>
          </cell>
          <cell r="AI119">
            <v>2385.2739727121402</v>
          </cell>
          <cell r="AJ119">
            <v>5150.3343198086259</v>
          </cell>
          <cell r="AK119">
            <v>2765.0603470964857</v>
          </cell>
          <cell r="AL119">
            <v>2385.2739727121402</v>
          </cell>
        </row>
        <row r="120"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Y120">
            <v>-177.69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Y121">
            <v>622.01</v>
          </cell>
          <cell r="AF121">
            <v>5150.3343198086259</v>
          </cell>
          <cell r="AG121">
            <v>5150.3343198086259</v>
          </cell>
          <cell r="AH121">
            <v>2765.0603470964857</v>
          </cell>
          <cell r="AI121">
            <v>2385.2739727121402</v>
          </cell>
          <cell r="AJ121">
            <v>5150.3343198086259</v>
          </cell>
          <cell r="AK121">
            <v>2765.0603470964857</v>
          </cell>
          <cell r="AL121">
            <v>2385.2739727121402</v>
          </cell>
        </row>
        <row r="122"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Y122">
            <v>-1843.68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Y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Y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Y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Y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Y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Y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</row>
        <row r="129">
          <cell r="J129">
            <v>0</v>
          </cell>
          <cell r="N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Y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T130">
            <v>0</v>
          </cell>
          <cell r="U130">
            <v>0</v>
          </cell>
          <cell r="V130" t="e">
            <v>#DIV/0!</v>
          </cell>
        </row>
        <row r="131"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Y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3"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Y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T134">
            <v>0</v>
          </cell>
          <cell r="U134">
            <v>0</v>
          </cell>
          <cell r="V134" t="e">
            <v>#DIV/0!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T135">
            <v>0</v>
          </cell>
          <cell r="U135">
            <v>0</v>
          </cell>
          <cell r="V135" t="e">
            <v>#DIV/0!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J136">
            <v>0</v>
          </cell>
          <cell r="N136">
            <v>0</v>
          </cell>
          <cell r="S136">
            <v>9932.6553510661561</v>
          </cell>
          <cell r="T136">
            <v>9932.6553510661561</v>
          </cell>
          <cell r="U136">
            <v>0</v>
          </cell>
          <cell r="V136">
            <v>3310.8851170220519</v>
          </cell>
          <cell r="Y136">
            <v>412.19999999999982</v>
          </cell>
          <cell r="AF136">
            <v>23107.130925786245</v>
          </cell>
          <cell r="AG136">
            <v>23107.130925786245</v>
          </cell>
          <cell r="AH136">
            <v>12405.526998960439</v>
          </cell>
          <cell r="AI136">
            <v>10699.080211593031</v>
          </cell>
          <cell r="AJ136">
            <v>23107.130925786245</v>
          </cell>
          <cell r="AK136">
            <v>12405.526998960439</v>
          </cell>
          <cell r="AL136">
            <v>10701.603926825808</v>
          </cell>
        </row>
        <row r="137">
          <cell r="Y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39">
          <cell r="AG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Y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1">
          <cell r="S141">
            <v>22272.188649958534</v>
          </cell>
          <cell r="T141">
            <v>22272.188649958534</v>
          </cell>
          <cell r="U141">
            <v>0</v>
          </cell>
          <cell r="V141">
            <v>22272.188649958534</v>
          </cell>
          <cell r="Y141">
            <v>27285.049999999996</v>
          </cell>
          <cell r="AF141">
            <v>25691.468100954062</v>
          </cell>
          <cell r="AG141">
            <v>25691.468100954062</v>
          </cell>
          <cell r="AH141">
            <v>12196.320936395758</v>
          </cell>
          <cell r="AI141">
            <v>13007.294327102474</v>
          </cell>
          <cell r="AJ141">
            <v>25691.468100954062</v>
          </cell>
          <cell r="AK141">
            <v>12196.320936395758</v>
          </cell>
          <cell r="AL141">
            <v>13007.294327102474</v>
          </cell>
        </row>
        <row r="142">
          <cell r="J142">
            <v>0</v>
          </cell>
          <cell r="N142">
            <v>0</v>
          </cell>
          <cell r="Q142">
            <v>46605.744589643466</v>
          </cell>
          <cell r="S142">
            <v>32204.844001024692</v>
          </cell>
          <cell r="T142">
            <v>32204.844001024692</v>
          </cell>
          <cell r="U142">
            <v>0</v>
          </cell>
          <cell r="V142">
            <v>10734.948000341565</v>
          </cell>
          <cell r="W142">
            <v>44159.246139999996</v>
          </cell>
          <cell r="Y142">
            <v>27697.249999999996</v>
          </cell>
          <cell r="AA142">
            <v>51386.551787597033</v>
          </cell>
          <cell r="AB142">
            <v>51386.551787597033</v>
          </cell>
          <cell r="AF142">
            <v>48798.59902674031</v>
          </cell>
          <cell r="AG142">
            <v>48798.59902674031</v>
          </cell>
          <cell r="AH142">
            <v>24601.847935356196</v>
          </cell>
          <cell r="AI142">
            <v>23706.374538695505</v>
          </cell>
          <cell r="AJ142">
            <v>48798.59902674031</v>
          </cell>
          <cell r="AK142">
            <v>24601.847935356196</v>
          </cell>
          <cell r="AL142">
            <v>23708.898253928281</v>
          </cell>
        </row>
      </sheetData>
      <sheetData sheetId="49"/>
      <sheetData sheetId="50">
        <row r="17">
          <cell r="M17">
            <v>0</v>
          </cell>
          <cell r="T17">
            <v>65.400000000000006</v>
          </cell>
          <cell r="U17">
            <v>34.04</v>
          </cell>
          <cell r="V17">
            <v>31.36</v>
          </cell>
          <cell r="AA17">
            <v>61.93</v>
          </cell>
          <cell r="AB17">
            <v>32.67</v>
          </cell>
          <cell r="AC17">
            <v>29.26</v>
          </cell>
          <cell r="AD17">
            <v>0.94694189602446477</v>
          </cell>
        </row>
        <row r="18">
          <cell r="M18">
            <v>0</v>
          </cell>
          <cell r="T18">
            <v>11.32</v>
          </cell>
          <cell r="U18">
            <v>6.21</v>
          </cell>
          <cell r="V18">
            <v>5.1100000000000003</v>
          </cell>
          <cell r="AA18">
            <v>10.248899999999999</v>
          </cell>
          <cell r="AB18">
            <v>5.0599999999999996</v>
          </cell>
          <cell r="AC18">
            <v>5.1889000000000003</v>
          </cell>
          <cell r="AD18">
            <v>0.90537985865724369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12.054714163822526</v>
          </cell>
          <cell r="Q19">
            <v>17.308868501529052</v>
          </cell>
          <cell r="T19">
            <v>17.308868501529052</v>
          </cell>
          <cell r="U19">
            <v>18.243243243243242</v>
          </cell>
          <cell r="V19">
            <v>16.294642857142858</v>
          </cell>
          <cell r="W19">
            <v>16.549168415953496</v>
          </cell>
          <cell r="AA19">
            <v>16.549168415953496</v>
          </cell>
          <cell r="AB19">
            <v>15.488215488215488</v>
          </cell>
          <cell r="AC19">
            <v>17.733766233766236</v>
          </cell>
          <cell r="AD19">
            <v>0.95610920000296695</v>
          </cell>
        </row>
        <row r="20">
          <cell r="M20">
            <v>0</v>
          </cell>
          <cell r="T20">
            <v>0</v>
          </cell>
          <cell r="U20">
            <v>0</v>
          </cell>
          <cell r="V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M21">
            <v>0</v>
          </cell>
          <cell r="T21">
            <v>11.32</v>
          </cell>
          <cell r="U21">
            <v>6.21</v>
          </cell>
          <cell r="V21">
            <v>5.1100000000000003</v>
          </cell>
          <cell r="AA21">
            <v>10.248899999999999</v>
          </cell>
          <cell r="AB21">
            <v>5.0599999999999996</v>
          </cell>
          <cell r="AC21">
            <v>5.1889000000000003</v>
          </cell>
          <cell r="AD21">
            <v>0.90537985865724369</v>
          </cell>
        </row>
        <row r="22">
          <cell r="M22">
            <v>0</v>
          </cell>
          <cell r="T22">
            <v>0</v>
          </cell>
          <cell r="U22">
            <v>0</v>
          </cell>
          <cell r="V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M23">
            <v>0</v>
          </cell>
          <cell r="T23">
            <v>54.080000000000005</v>
          </cell>
          <cell r="U23">
            <v>27.830000000000002</v>
          </cell>
          <cell r="V23">
            <v>26.25</v>
          </cell>
          <cell r="AA23">
            <v>51.671999999999997</v>
          </cell>
          <cell r="AB23">
            <v>27.605</v>
          </cell>
          <cell r="AC23">
            <v>24.067</v>
          </cell>
          <cell r="AD23">
            <v>0.95547337278106492</v>
          </cell>
        </row>
        <row r="24">
          <cell r="M24">
            <v>0</v>
          </cell>
          <cell r="T24">
            <v>0</v>
          </cell>
          <cell r="U24">
            <v>0</v>
          </cell>
          <cell r="V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M25">
            <v>0</v>
          </cell>
          <cell r="T25">
            <v>10.18</v>
          </cell>
          <cell r="U25">
            <v>5.44</v>
          </cell>
          <cell r="V25">
            <v>4.74</v>
          </cell>
          <cell r="AA25">
            <v>11.370000000000001</v>
          </cell>
          <cell r="AB25">
            <v>6.07</v>
          </cell>
          <cell r="AC25">
            <v>5.3</v>
          </cell>
          <cell r="AD25">
            <v>1.1168958742632615</v>
          </cell>
        </row>
        <row r="26">
          <cell r="M26">
            <v>0</v>
          </cell>
          <cell r="T26">
            <v>0</v>
          </cell>
          <cell r="U26">
            <v>0</v>
          </cell>
          <cell r="V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M27">
            <v>0</v>
          </cell>
          <cell r="T27">
            <v>0</v>
          </cell>
          <cell r="U27">
            <v>0</v>
          </cell>
          <cell r="V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M28">
            <v>0</v>
          </cell>
          <cell r="T28">
            <v>12.337</v>
          </cell>
          <cell r="U28">
            <v>12.9085</v>
          </cell>
          <cell r="V28">
            <v>11.776</v>
          </cell>
          <cell r="AA28">
            <v>11.683599999999998</v>
          </cell>
          <cell r="AB28">
            <v>12.388999999999999</v>
          </cell>
          <cell r="AC28">
            <v>10.987300000000001</v>
          </cell>
          <cell r="AD28">
            <v>0.94703736726919008</v>
          </cell>
        </row>
        <row r="29">
          <cell r="M29">
            <v>0</v>
          </cell>
          <cell r="T29">
            <v>2.1358999999999999</v>
          </cell>
          <cell r="U29">
            <v>2.3548999999999998</v>
          </cell>
          <cell r="V29">
            <v>1.9188000000000001</v>
          </cell>
          <cell r="AA29">
            <v>1.9338</v>
          </cell>
          <cell r="AB29">
            <v>1.9188000000000001</v>
          </cell>
          <cell r="AC29">
            <v>1.9485000000000001</v>
          </cell>
          <cell r="AD29">
            <v>0.90537946533077396</v>
          </cell>
        </row>
        <row r="30">
          <cell r="M30">
            <v>0</v>
          </cell>
          <cell r="T30">
            <v>17.312961011591149</v>
          </cell>
          <cell r="U30">
            <v>18.243018166324511</v>
          </cell>
          <cell r="V30">
            <v>16.294157608695652</v>
          </cell>
          <cell r="AA30">
            <v>16.551405388750045</v>
          </cell>
          <cell r="AB30">
            <v>15.487932843651627</v>
          </cell>
          <cell r="AC30">
            <v>17.734111201114015</v>
          </cell>
          <cell r="AD30">
            <v>0.95601239889980472</v>
          </cell>
        </row>
        <row r="31">
          <cell r="M31">
            <v>0</v>
          </cell>
          <cell r="T31">
            <v>0</v>
          </cell>
          <cell r="U31">
            <v>0</v>
          </cell>
          <cell r="V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M32">
            <v>0</v>
          </cell>
          <cell r="T32">
            <v>2.1358999999999999</v>
          </cell>
          <cell r="U32">
            <v>2.3548999999999998</v>
          </cell>
          <cell r="V32">
            <v>1.9188000000000001</v>
          </cell>
          <cell r="AA32">
            <v>1.9338</v>
          </cell>
          <cell r="AB32">
            <v>1.9188000000000001</v>
          </cell>
          <cell r="AC32">
            <v>1.9485000000000001</v>
          </cell>
          <cell r="AD32">
            <v>0.90537946533077396</v>
          </cell>
        </row>
        <row r="33">
          <cell r="M33">
            <v>0</v>
          </cell>
          <cell r="T33">
            <v>0</v>
          </cell>
          <cell r="U33">
            <v>0</v>
          </cell>
          <cell r="V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M34">
            <v>0</v>
          </cell>
          <cell r="P34">
            <v>9.9558</v>
          </cell>
          <cell r="Q34">
            <v>10.202999999999999</v>
          </cell>
          <cell r="T34">
            <v>10.202999999999999</v>
          </cell>
          <cell r="U34">
            <v>10.552099999999999</v>
          </cell>
          <cell r="V34">
            <v>9.8568999999999996</v>
          </cell>
          <cell r="W34">
            <v>9.7491000000000003</v>
          </cell>
          <cell r="AA34">
            <v>9.7491000000000003</v>
          </cell>
          <cell r="AB34">
            <v>10.468</v>
          </cell>
          <cell r="AC34">
            <v>9.0380000000000003</v>
          </cell>
          <cell r="AD34">
            <v>0.95551308438694516</v>
          </cell>
        </row>
        <row r="35">
          <cell r="M35">
            <v>0</v>
          </cell>
          <cell r="T35">
            <v>0</v>
          </cell>
          <cell r="U35">
            <v>0</v>
          </cell>
          <cell r="V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M36">
            <v>0</v>
          </cell>
          <cell r="T36">
            <v>1.92</v>
          </cell>
          <cell r="U36">
            <v>2.0619999999999998</v>
          </cell>
          <cell r="V36">
            <v>1.7799</v>
          </cell>
          <cell r="AA36">
            <v>2.1453000000000002</v>
          </cell>
          <cell r="AB36">
            <v>2.2999999999999998</v>
          </cell>
          <cell r="AC36">
            <v>1.99</v>
          </cell>
          <cell r="AD36">
            <v>1.1173437500000001</v>
          </cell>
        </row>
        <row r="37">
          <cell r="M37">
            <v>0</v>
          </cell>
          <cell r="AD37">
            <v>0</v>
          </cell>
        </row>
        <row r="38">
          <cell r="M38">
            <v>0</v>
          </cell>
          <cell r="N38">
            <v>0</v>
          </cell>
          <cell r="O38">
            <v>0</v>
          </cell>
          <cell r="T38">
            <v>5301.1266920645221</v>
          </cell>
          <cell r="U38">
            <v>2637.0221172095903</v>
          </cell>
          <cell r="V38">
            <v>2663.0434782608695</v>
          </cell>
          <cell r="AA38">
            <v>5300.5922832003844</v>
          </cell>
          <cell r="AB38">
            <v>2637.0167083703286</v>
          </cell>
          <cell r="AC38">
            <v>2663.0746407215602</v>
          </cell>
        </row>
        <row r="60">
          <cell r="M60">
            <v>1</v>
          </cell>
          <cell r="T60">
            <v>1</v>
          </cell>
          <cell r="AA60">
            <v>1</v>
          </cell>
        </row>
        <row r="61">
          <cell r="M61">
            <v>1</v>
          </cell>
          <cell r="T61">
            <v>1</v>
          </cell>
          <cell r="AA61">
            <v>1</v>
          </cell>
        </row>
        <row r="62">
          <cell r="M62">
            <v>0</v>
          </cell>
          <cell r="N62">
            <v>0</v>
          </cell>
          <cell r="O62">
            <v>0</v>
          </cell>
          <cell r="T62">
            <v>412.19999999999982</v>
          </cell>
          <cell r="U62">
            <v>213.15179947074381</v>
          </cell>
          <cell r="V62">
            <v>199.04820052925601</v>
          </cell>
          <cell r="AA62">
            <v>23107.130925786245</v>
          </cell>
          <cell r="AB62">
            <v>12405.526998960437</v>
          </cell>
          <cell r="AC62">
            <v>10701.603926825808</v>
          </cell>
          <cell r="AD62">
            <v>56.058056588515903</v>
          </cell>
        </row>
        <row r="63">
          <cell r="M63">
            <v>0</v>
          </cell>
          <cell r="N63">
            <v>0</v>
          </cell>
          <cell r="O63">
            <v>0</v>
          </cell>
          <cell r="T63">
            <v>412.19999999999982</v>
          </cell>
          <cell r="U63">
            <v>213.15179947074381</v>
          </cell>
          <cell r="V63">
            <v>199.04820052925601</v>
          </cell>
          <cell r="AA63">
            <v>23107.130925786245</v>
          </cell>
          <cell r="AB63">
            <v>12405.526998960437</v>
          </cell>
          <cell r="AC63">
            <v>10701.603926825808</v>
          </cell>
          <cell r="AD63">
            <v>56.058056588515903</v>
          </cell>
        </row>
        <row r="64">
          <cell r="M64">
            <v>0</v>
          </cell>
          <cell r="N64">
            <v>0</v>
          </cell>
          <cell r="O64">
            <v>0</v>
          </cell>
          <cell r="T64">
            <v>412.19999999999982</v>
          </cell>
          <cell r="U64">
            <v>213.15179947074381</v>
          </cell>
          <cell r="V64">
            <v>199.04820052925601</v>
          </cell>
          <cell r="AA64">
            <v>23107.130925786245</v>
          </cell>
          <cell r="AB64">
            <v>12405.526998960437</v>
          </cell>
          <cell r="AC64">
            <v>10701.603926825808</v>
          </cell>
          <cell r="AD64">
            <v>56.058056588515903</v>
          </cell>
        </row>
        <row r="65">
          <cell r="M65">
            <v>0</v>
          </cell>
          <cell r="N65">
            <v>0</v>
          </cell>
          <cell r="O65">
            <v>0</v>
          </cell>
          <cell r="T65">
            <v>412.19999999999982</v>
          </cell>
          <cell r="U65">
            <v>213.15179947074381</v>
          </cell>
          <cell r="V65">
            <v>199.04820052925601</v>
          </cell>
          <cell r="AA65">
            <v>23107.130925786245</v>
          </cell>
          <cell r="AB65">
            <v>12405.526998960437</v>
          </cell>
          <cell r="AC65">
            <v>10701.603926825808</v>
          </cell>
          <cell r="AD65">
            <v>56.058056588515903</v>
          </cell>
        </row>
        <row r="66">
          <cell r="M66">
            <v>1</v>
          </cell>
          <cell r="N66">
            <v>0</v>
          </cell>
          <cell r="O66">
            <v>1</v>
          </cell>
          <cell r="T66">
            <v>1</v>
          </cell>
          <cell r="U66">
            <v>0.51710771341762229</v>
          </cell>
          <cell r="V66">
            <v>0.48289228658237771</v>
          </cell>
          <cell r="AA66">
            <v>1</v>
          </cell>
          <cell r="AB66">
            <v>0.53687007005774889</v>
          </cell>
          <cell r="AC66">
            <v>0.46312992994225111</v>
          </cell>
        </row>
        <row r="68">
          <cell r="M68">
            <v>0</v>
          </cell>
          <cell r="N68">
            <v>0</v>
          </cell>
          <cell r="O68">
            <v>0</v>
          </cell>
          <cell r="R68">
            <v>137820.54412101017</v>
          </cell>
          <cell r="S68">
            <v>137778.59770455438</v>
          </cell>
          <cell r="T68">
            <v>3366.656865627755</v>
          </cell>
          <cell r="U68">
            <v>3366.656865627755</v>
          </cell>
          <cell r="V68">
            <v>3365.632205684276</v>
          </cell>
          <cell r="X68">
            <v>219636.37401266929</v>
          </cell>
          <cell r="Y68">
            <v>219446.82281580064</v>
          </cell>
          <cell r="AA68">
            <v>197515.07768055721</v>
          </cell>
          <cell r="AB68">
            <v>197515.07768055721</v>
          </cell>
          <cell r="AC68">
            <v>197344.61766662626</v>
          </cell>
        </row>
        <row r="69">
          <cell r="M69">
            <v>0</v>
          </cell>
          <cell r="N69">
            <v>0</v>
          </cell>
          <cell r="O69">
            <v>0</v>
          </cell>
          <cell r="T69">
            <v>3366.656865627755</v>
          </cell>
          <cell r="U69">
            <v>3366.656865627755</v>
          </cell>
          <cell r="V69">
            <v>3365.632205684276</v>
          </cell>
          <cell r="AA69">
            <v>197515.07768055721</v>
          </cell>
          <cell r="AB69">
            <v>197515.07768055721</v>
          </cell>
          <cell r="AC69">
            <v>197344.61766662626</v>
          </cell>
        </row>
        <row r="70">
          <cell r="M70">
            <v>0</v>
          </cell>
          <cell r="N70">
            <v>0</v>
          </cell>
          <cell r="O70">
            <v>0</v>
          </cell>
          <cell r="T70">
            <v>3366.656865627755</v>
          </cell>
          <cell r="U70">
            <v>3366.656865627755</v>
          </cell>
          <cell r="V70">
            <v>3365.632205684276</v>
          </cell>
          <cell r="AA70">
            <v>197515.07768055721</v>
          </cell>
          <cell r="AB70">
            <v>197515.07768055721</v>
          </cell>
          <cell r="AC70">
            <v>197344.61766662626</v>
          </cell>
        </row>
        <row r="71">
          <cell r="M71">
            <v>0</v>
          </cell>
          <cell r="N71">
            <v>0</v>
          </cell>
          <cell r="O71">
            <v>0</v>
          </cell>
          <cell r="T71">
            <v>2784.3073680797588</v>
          </cell>
          <cell r="U71">
            <v>2752.0858280815455</v>
          </cell>
          <cell r="V71">
            <v>2817.145048251472</v>
          </cell>
          <cell r="AA71">
            <v>164811.722740895</v>
          </cell>
          <cell r="AB71">
            <v>166889.00098152173</v>
          </cell>
          <cell r="AC71">
            <v>162332.93479480562</v>
          </cell>
        </row>
        <row r="72">
          <cell r="M72">
            <v>0</v>
          </cell>
          <cell r="N72">
            <v>0</v>
          </cell>
          <cell r="O72">
            <v>0</v>
          </cell>
          <cell r="T72">
            <v>3366.656865627755</v>
          </cell>
          <cell r="U72">
            <v>3366.656865627755</v>
          </cell>
          <cell r="V72">
            <v>3365.632205684276</v>
          </cell>
          <cell r="AA72">
            <v>197515.07768055721</v>
          </cell>
          <cell r="AB72">
            <v>197515.07768055721</v>
          </cell>
          <cell r="AC72">
            <v>197344.61766662626</v>
          </cell>
        </row>
        <row r="73">
          <cell r="M73">
            <v>0</v>
          </cell>
          <cell r="N73">
            <v>0</v>
          </cell>
          <cell r="O73">
            <v>0</v>
          </cell>
          <cell r="T73">
            <v>2410.3401060070669</v>
          </cell>
          <cell r="U73">
            <v>2410.3401060070669</v>
          </cell>
          <cell r="V73">
            <v>2410.3401060070669</v>
          </cell>
          <cell r="AA73">
            <v>2506.7537102473498</v>
          </cell>
          <cell r="AB73">
            <v>2410.3401060070669</v>
          </cell>
          <cell r="AC73">
            <v>2506.7537102473498</v>
          </cell>
        </row>
        <row r="74">
          <cell r="M74">
            <v>0</v>
          </cell>
          <cell r="T74">
            <v>2410.3401060070669</v>
          </cell>
          <cell r="U74">
            <v>2410.3401060070669</v>
          </cell>
          <cell r="V74">
            <v>2410.3401060070669</v>
          </cell>
          <cell r="AA74">
            <v>2506.7537102473498</v>
          </cell>
          <cell r="AB74">
            <v>2506.7537102473498</v>
          </cell>
          <cell r="AC74">
            <v>2506.7537102473498</v>
          </cell>
        </row>
        <row r="75">
          <cell r="M75">
            <v>0</v>
          </cell>
          <cell r="T75">
            <v>0</v>
          </cell>
          <cell r="U75">
            <v>0</v>
          </cell>
          <cell r="V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M76">
            <v>0</v>
          </cell>
          <cell r="T76">
            <v>0</v>
          </cell>
          <cell r="U76">
            <v>0</v>
          </cell>
          <cell r="V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M77">
            <v>0</v>
          </cell>
          <cell r="T77">
            <v>0</v>
          </cell>
          <cell r="U77">
            <v>0</v>
          </cell>
          <cell r="V77">
            <v>0</v>
          </cell>
          <cell r="AA77">
            <v>0</v>
          </cell>
          <cell r="AB77">
            <v>0</v>
          </cell>
          <cell r="AC77">
            <v>0</v>
          </cell>
        </row>
        <row r="82">
          <cell r="M82">
            <v>0</v>
          </cell>
          <cell r="N82">
            <v>0</v>
          </cell>
          <cell r="O82">
            <v>0</v>
          </cell>
          <cell r="T82">
            <v>27285.049999999996</v>
          </cell>
          <cell r="U82">
            <v>14968.212058303885</v>
          </cell>
          <cell r="V82">
            <v>12316.837941696112</v>
          </cell>
          <cell r="AA82">
            <v>25691.468100954062</v>
          </cell>
          <cell r="AB82">
            <v>12196.320936395758</v>
          </cell>
          <cell r="AC82">
            <v>13007.294327102474</v>
          </cell>
          <cell r="AD82">
            <v>0.94159505300353363</v>
          </cell>
        </row>
        <row r="83">
          <cell r="M83">
            <v>0</v>
          </cell>
          <cell r="N83">
            <v>0</v>
          </cell>
          <cell r="O83">
            <v>0</v>
          </cell>
          <cell r="R83">
            <v>537.84448646438682</v>
          </cell>
          <cell r="S83">
            <v>469.21287396937572</v>
          </cell>
          <cell r="T83">
            <v>504.53124999999989</v>
          </cell>
          <cell r="U83">
            <v>537.84448646438682</v>
          </cell>
          <cell r="V83">
            <v>469.21287396937572</v>
          </cell>
          <cell r="X83">
            <v>459.48827291619597</v>
          </cell>
          <cell r="Y83">
            <v>540.46180774930292</v>
          </cell>
          <cell r="AA83">
            <v>497.2028971387611</v>
          </cell>
          <cell r="AB83">
            <v>441.81564703480376</v>
          </cell>
          <cell r="AC83">
            <v>540.46180774930292</v>
          </cell>
          <cell r="AD83">
            <v>0.98547492774483492</v>
          </cell>
        </row>
        <row r="84">
          <cell r="M84">
            <v>0</v>
          </cell>
          <cell r="N84">
            <v>0</v>
          </cell>
          <cell r="O84">
            <v>0</v>
          </cell>
          <cell r="T84">
            <v>504.53124999999989</v>
          </cell>
          <cell r="U84">
            <v>537.84448646438682</v>
          </cell>
          <cell r="V84">
            <v>469.21287396937572</v>
          </cell>
          <cell r="AA84">
            <v>497.2028971387611</v>
          </cell>
          <cell r="AB84">
            <v>441.81564703480376</v>
          </cell>
          <cell r="AC84">
            <v>540.46180774930292</v>
          </cell>
          <cell r="AD84">
            <v>0.98547492774483492</v>
          </cell>
        </row>
        <row r="85">
          <cell r="M85">
            <v>0</v>
          </cell>
          <cell r="N85">
            <v>0</v>
          </cell>
          <cell r="O85">
            <v>0</v>
          </cell>
          <cell r="T85">
            <v>504.53124999999994</v>
          </cell>
          <cell r="U85">
            <v>537.84448646438682</v>
          </cell>
          <cell r="V85">
            <v>469.21287396937572</v>
          </cell>
          <cell r="AA85">
            <v>497.2028971387611</v>
          </cell>
          <cell r="AB85">
            <v>441.81564703480376</v>
          </cell>
          <cell r="AC85">
            <v>540.46180774930292</v>
          </cell>
          <cell r="AD85">
            <v>0.98547492774483481</v>
          </cell>
        </row>
        <row r="86">
          <cell r="M86">
            <v>0</v>
          </cell>
          <cell r="N86">
            <v>0</v>
          </cell>
          <cell r="O86">
            <v>0</v>
          </cell>
          <cell r="T86">
            <v>417.20259938837916</v>
          </cell>
          <cell r="U86">
            <v>439.72420852831624</v>
          </cell>
          <cell r="V86">
            <v>392.75631191633011</v>
          </cell>
          <cell r="AA86">
            <v>414.84689328199681</v>
          </cell>
          <cell r="AB86">
            <v>373.31866961725609</v>
          </cell>
          <cell r="AC86">
            <v>444.54184303152675</v>
          </cell>
          <cell r="AD86">
            <v>0.99435356800308572</v>
          </cell>
        </row>
        <row r="87">
          <cell r="M87">
            <v>0</v>
          </cell>
          <cell r="N87">
            <v>0</v>
          </cell>
          <cell r="O87">
            <v>0</v>
          </cell>
          <cell r="T87">
            <v>504.53124999999989</v>
          </cell>
          <cell r="U87">
            <v>537.84448646438682</v>
          </cell>
          <cell r="V87">
            <v>469.21287396937572</v>
          </cell>
          <cell r="AA87">
            <v>497.2028971387611</v>
          </cell>
          <cell r="AB87">
            <v>441.81564703480376</v>
          </cell>
          <cell r="AC87">
            <v>540.46180774930292</v>
          </cell>
          <cell r="AD87">
            <v>0.98547492774483492</v>
          </cell>
        </row>
        <row r="88">
          <cell r="M88">
            <v>0</v>
          </cell>
          <cell r="N88">
            <v>0</v>
          </cell>
          <cell r="O88">
            <v>0</v>
          </cell>
          <cell r="R88">
            <v>851.38300539057684</v>
          </cell>
          <cell r="S88">
            <v>779.62884190400928</v>
          </cell>
          <cell r="T88">
            <v>512.15329142011819</v>
          </cell>
          <cell r="U88">
            <v>545.50355220174742</v>
          </cell>
          <cell r="V88">
            <v>476.79566256096643</v>
          </cell>
          <cell r="X88">
            <v>959.21373493350188</v>
          </cell>
          <cell r="Y88">
            <v>1034.9215371570081</v>
          </cell>
          <cell r="AA88">
            <v>944.39152784371254</v>
          </cell>
          <cell r="AB88">
            <v>891.20985094570528</v>
          </cell>
          <cell r="AC88">
            <v>985.12063214892942</v>
          </cell>
          <cell r="AD88">
            <v>1.8439626253793424</v>
          </cell>
        </row>
        <row r="89">
          <cell r="M89">
            <v>0</v>
          </cell>
          <cell r="N89">
            <v>0</v>
          </cell>
          <cell r="O89">
            <v>0</v>
          </cell>
          <cell r="T89">
            <v>512.15329142011819</v>
          </cell>
          <cell r="U89">
            <v>545.50355220174742</v>
          </cell>
          <cell r="V89">
            <v>476.79566256096643</v>
          </cell>
          <cell r="AA89">
            <v>944.39152784371254</v>
          </cell>
          <cell r="AB89">
            <v>891.20985094570528</v>
          </cell>
          <cell r="AC89">
            <v>985.12063214892942</v>
          </cell>
          <cell r="AD89">
            <v>1.8439626253793424</v>
          </cell>
        </row>
        <row r="90">
          <cell r="M90">
            <v>0</v>
          </cell>
          <cell r="N90">
            <v>0</v>
          </cell>
          <cell r="O90">
            <v>0</v>
          </cell>
          <cell r="T90">
            <v>512.15329142011831</v>
          </cell>
          <cell r="U90">
            <v>545.50355220174742</v>
          </cell>
          <cell r="V90">
            <v>476.79566256096643</v>
          </cell>
          <cell r="AA90">
            <v>944.39152784371254</v>
          </cell>
          <cell r="AB90">
            <v>891.20985094570528</v>
          </cell>
          <cell r="AC90">
            <v>985.12063214892942</v>
          </cell>
          <cell r="AD90">
            <v>1.843962625379342</v>
          </cell>
        </row>
        <row r="91">
          <cell r="M91">
            <v>0</v>
          </cell>
          <cell r="N91">
            <v>0</v>
          </cell>
          <cell r="O91">
            <v>0</v>
          </cell>
          <cell r="T91">
            <v>423.50535168195717</v>
          </cell>
          <cell r="U91">
            <v>445.98601227305022</v>
          </cell>
          <cell r="V91">
            <v>399.10351218830897</v>
          </cell>
          <cell r="AA91">
            <v>787.96381441531264</v>
          </cell>
          <cell r="AB91">
            <v>753.04095302590122</v>
          </cell>
          <cell r="AC91">
            <v>810.28360403035811</v>
          </cell>
          <cell r="AD91">
            <v>1.860575813944036</v>
          </cell>
        </row>
        <row r="92">
          <cell r="M92">
            <v>0</v>
          </cell>
          <cell r="N92">
            <v>0</v>
          </cell>
          <cell r="O92">
            <v>0</v>
          </cell>
          <cell r="T92">
            <v>512.15329142011819</v>
          </cell>
          <cell r="U92">
            <v>545.50355220174731</v>
          </cell>
          <cell r="V92">
            <v>476.79566256096643</v>
          </cell>
          <cell r="AA92">
            <v>944.39152784371254</v>
          </cell>
          <cell r="AB92">
            <v>891.20985094570517</v>
          </cell>
          <cell r="AC92">
            <v>985.1206321489293</v>
          </cell>
          <cell r="AD92">
            <v>1.8439626253793424</v>
          </cell>
        </row>
        <row r="93">
          <cell r="M93">
            <v>0</v>
          </cell>
          <cell r="N93">
            <v>0</v>
          </cell>
          <cell r="O93">
            <v>0</v>
          </cell>
          <cell r="T93">
            <v>27697.249999999996</v>
          </cell>
          <cell r="U93">
            <v>15181.363857774631</v>
          </cell>
          <cell r="V93">
            <v>12515.886142225369</v>
          </cell>
          <cell r="AA93">
            <v>48798.59902674031</v>
          </cell>
          <cell r="AB93">
            <v>24601.847935356196</v>
          </cell>
          <cell r="AC93">
            <v>23708.898253928284</v>
          </cell>
          <cell r="AD93">
            <v>1.7618571889534274</v>
          </cell>
        </row>
        <row r="94">
          <cell r="M94">
            <v>0</v>
          </cell>
          <cell r="N94">
            <v>0</v>
          </cell>
          <cell r="O94">
            <v>0</v>
          </cell>
          <cell r="T94">
            <v>27697.249999999996</v>
          </cell>
          <cell r="U94">
            <v>15181.363857774631</v>
          </cell>
          <cell r="V94">
            <v>12515.886142225369</v>
          </cell>
          <cell r="AA94">
            <v>48798.59902674031</v>
          </cell>
          <cell r="AB94">
            <v>24601.847935356196</v>
          </cell>
          <cell r="AC94">
            <v>23708.898253928284</v>
          </cell>
          <cell r="AD94">
            <v>1.7618571889534274</v>
          </cell>
        </row>
        <row r="95">
          <cell r="M95">
            <v>0</v>
          </cell>
          <cell r="N95">
            <v>0</v>
          </cell>
          <cell r="O95">
            <v>0</v>
          </cell>
          <cell r="T95">
            <v>27697.25</v>
          </cell>
          <cell r="U95">
            <v>15181.363857774631</v>
          </cell>
          <cell r="V95">
            <v>12515.886142225369</v>
          </cell>
          <cell r="AA95">
            <v>48798.59902674031</v>
          </cell>
          <cell r="AB95">
            <v>24601.847935356196</v>
          </cell>
          <cell r="AC95">
            <v>23708.898253928284</v>
          </cell>
          <cell r="AD95">
            <v>1.7618571889534271</v>
          </cell>
        </row>
        <row r="96">
          <cell r="M96">
            <v>0</v>
          </cell>
          <cell r="N96">
            <v>0</v>
          </cell>
          <cell r="O96">
            <v>0</v>
          </cell>
          <cell r="T96">
            <v>27697.25</v>
          </cell>
          <cell r="U96">
            <v>15181.36385777463</v>
          </cell>
          <cell r="V96">
            <v>12515.886142225369</v>
          </cell>
          <cell r="AA96">
            <v>48798.59902674031</v>
          </cell>
          <cell r="AB96">
            <v>24601.847935356192</v>
          </cell>
          <cell r="AC96">
            <v>23708.898253928281</v>
          </cell>
          <cell r="AD96">
            <v>1.7618571889534271</v>
          </cell>
        </row>
        <row r="97">
          <cell r="M97">
            <v>0</v>
          </cell>
          <cell r="N97">
            <v>0</v>
          </cell>
          <cell r="O97">
            <v>0</v>
          </cell>
          <cell r="T97">
            <v>27697.249999999996</v>
          </cell>
          <cell r="U97">
            <v>15181.363857774631</v>
          </cell>
          <cell r="V97">
            <v>12515.886142225369</v>
          </cell>
          <cell r="AA97">
            <v>48798.59902674031</v>
          </cell>
          <cell r="AB97">
            <v>24601.847935356196</v>
          </cell>
          <cell r="AC97">
            <v>23708.898253928284</v>
          </cell>
          <cell r="AD97">
            <v>1.7618571889534274</v>
          </cell>
        </row>
        <row r="98">
          <cell r="M98">
            <v>0</v>
          </cell>
          <cell r="N98">
            <v>0</v>
          </cell>
          <cell r="O98">
            <v>0</v>
          </cell>
          <cell r="T98">
            <v>27697.249999999996</v>
          </cell>
          <cell r="U98">
            <v>15181.363857774631</v>
          </cell>
          <cell r="V98">
            <v>12515.886142225369</v>
          </cell>
          <cell r="AA98">
            <v>48798.59902674031</v>
          </cell>
          <cell r="AB98">
            <v>24601.847935356196</v>
          </cell>
          <cell r="AC98">
            <v>23708.898253928284</v>
          </cell>
          <cell r="AD98">
            <v>1.7618571889534274</v>
          </cell>
        </row>
        <row r="99">
          <cell r="M99">
            <v>0</v>
          </cell>
          <cell r="N99">
            <v>0</v>
          </cell>
          <cell r="O99">
            <v>0</v>
          </cell>
          <cell r="T99">
            <v>27697.249999999996</v>
          </cell>
          <cell r="U99">
            <v>15181.363857774631</v>
          </cell>
          <cell r="V99">
            <v>12515.886142225369</v>
          </cell>
          <cell r="AA99">
            <v>48798.59902674031</v>
          </cell>
          <cell r="AB99">
            <v>24601.847935356196</v>
          </cell>
          <cell r="AC99">
            <v>23708.898253928284</v>
          </cell>
          <cell r="AD99">
            <v>1.7618571889534274</v>
          </cell>
        </row>
        <row r="100">
          <cell r="M100">
            <v>0</v>
          </cell>
          <cell r="N100">
            <v>0</v>
          </cell>
          <cell r="O100">
            <v>0</v>
          </cell>
          <cell r="T100">
            <v>27697.25</v>
          </cell>
          <cell r="U100">
            <v>15181.363857774631</v>
          </cell>
          <cell r="V100">
            <v>12515.886142225369</v>
          </cell>
          <cell r="AA100">
            <v>48798.59902674031</v>
          </cell>
          <cell r="AB100">
            <v>24601.847935356196</v>
          </cell>
          <cell r="AC100">
            <v>23708.898253928284</v>
          </cell>
          <cell r="AD100">
            <v>1.7618571889534271</v>
          </cell>
        </row>
        <row r="101">
          <cell r="M101">
            <v>0</v>
          </cell>
          <cell r="N101">
            <v>0</v>
          </cell>
          <cell r="O101">
            <v>0</v>
          </cell>
          <cell r="T101">
            <v>27697.25</v>
          </cell>
          <cell r="U101">
            <v>15181.36385777463</v>
          </cell>
          <cell r="V101">
            <v>12515.886142225369</v>
          </cell>
          <cell r="AA101">
            <v>48798.59902674031</v>
          </cell>
          <cell r="AB101">
            <v>24601.847935356192</v>
          </cell>
          <cell r="AC101">
            <v>23708.898253928281</v>
          </cell>
          <cell r="AD101">
            <v>1.7618571889534271</v>
          </cell>
        </row>
        <row r="102">
          <cell r="M102">
            <v>0</v>
          </cell>
          <cell r="N102">
            <v>0</v>
          </cell>
          <cell r="O102">
            <v>0</v>
          </cell>
          <cell r="T102">
            <v>27697.249999999996</v>
          </cell>
          <cell r="U102">
            <v>15181.363857774628</v>
          </cell>
          <cell r="V102">
            <v>12515.886142225369</v>
          </cell>
          <cell r="AA102">
            <v>48798.59902674031</v>
          </cell>
          <cell r="AB102">
            <v>24601.847935356192</v>
          </cell>
          <cell r="AC102">
            <v>23708.898253928281</v>
          </cell>
          <cell r="AD102">
            <v>1.7618571889534274</v>
          </cell>
        </row>
        <row r="103">
          <cell r="M103">
            <v>0</v>
          </cell>
          <cell r="N103">
            <v>0</v>
          </cell>
          <cell r="O103">
            <v>0</v>
          </cell>
          <cell r="T103">
            <v>0</v>
          </cell>
          <cell r="U103">
            <v>0</v>
          </cell>
          <cell r="V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</sheetData>
      <sheetData sheetId="51"/>
      <sheetData sheetId="52">
        <row r="23">
          <cell r="Y23">
            <v>3488.4766920154816</v>
          </cell>
          <cell r="AG23">
            <v>0</v>
          </cell>
        </row>
        <row r="25">
          <cell r="Y25">
            <v>0</v>
          </cell>
          <cell r="AG25">
            <v>0</v>
          </cell>
        </row>
        <row r="28">
          <cell r="Y28">
            <v>0</v>
          </cell>
          <cell r="AG28">
            <v>0</v>
          </cell>
        </row>
        <row r="31">
          <cell r="Y31">
            <v>3488.4766920154816</v>
          </cell>
          <cell r="AG31">
            <v>0</v>
          </cell>
        </row>
        <row r="33">
          <cell r="Y33">
            <v>421.939666882111</v>
          </cell>
          <cell r="AG33">
            <v>0</v>
          </cell>
        </row>
        <row r="34">
          <cell r="Y34">
            <v>80.417631035958237</v>
          </cell>
          <cell r="AG34">
            <v>0</v>
          </cell>
        </row>
        <row r="35">
          <cell r="Y35">
            <v>297.02874881972321</v>
          </cell>
          <cell r="AG35">
            <v>0</v>
          </cell>
        </row>
        <row r="36">
          <cell r="Y36">
            <v>1297.16977</v>
          </cell>
          <cell r="AG36">
            <v>0</v>
          </cell>
        </row>
        <row r="37">
          <cell r="Y37">
            <v>2.1192244633934263</v>
          </cell>
          <cell r="AG37">
            <v>0</v>
          </cell>
        </row>
        <row r="38">
          <cell r="Y38">
            <v>19.212631173880848</v>
          </cell>
          <cell r="AG38">
            <v>0</v>
          </cell>
        </row>
        <row r="39">
          <cell r="Y39">
            <v>722.13754563306986</v>
          </cell>
          <cell r="AG39">
            <v>0</v>
          </cell>
        </row>
        <row r="40">
          <cell r="Y40">
            <v>648.4514740073455</v>
          </cell>
          <cell r="AG40">
            <v>0</v>
          </cell>
        </row>
        <row r="42">
          <cell r="Y42">
            <v>0</v>
          </cell>
          <cell r="AG42">
            <v>0</v>
          </cell>
        </row>
        <row r="45">
          <cell r="Y45">
            <v>0</v>
          </cell>
          <cell r="AG45">
            <v>0</v>
          </cell>
        </row>
        <row r="46">
          <cell r="Y46">
            <v>0</v>
          </cell>
          <cell r="AG46">
            <v>0</v>
          </cell>
        </row>
        <row r="49">
          <cell r="Y49">
            <v>0</v>
          </cell>
          <cell r="AG49">
            <v>0</v>
          </cell>
        </row>
        <row r="62">
          <cell r="Y62">
            <v>3488.4766920154816</v>
          </cell>
          <cell r="AG62">
            <v>0</v>
          </cell>
        </row>
      </sheetData>
      <sheetData sheetId="53"/>
      <sheetData sheetId="54"/>
      <sheetData sheetId="55"/>
      <sheetData sheetId="56"/>
      <sheetData sheetId="57">
        <row r="24"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</row>
        <row r="26"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</row>
        <row r="27"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</row>
        <row r="28"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</row>
        <row r="29"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</row>
        <row r="30"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</row>
        <row r="31"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</row>
        <row r="32"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</row>
        <row r="33"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</row>
        <row r="34"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</row>
        <row r="35"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</row>
        <row r="36"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</row>
        <row r="37"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</row>
        <row r="38"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</row>
        <row r="39"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</row>
        <row r="40"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</row>
        <row r="41"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</row>
        <row r="42"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</row>
        <row r="43"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</row>
        <row r="44"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</row>
        <row r="45"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7"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1"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</row>
        <row r="52"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</row>
        <row r="54">
          <cell r="M54">
            <v>0</v>
          </cell>
          <cell r="O54">
            <v>0</v>
          </cell>
          <cell r="Q54">
            <v>0</v>
          </cell>
          <cell r="S54">
            <v>0</v>
          </cell>
          <cell r="U54">
            <v>0</v>
          </cell>
        </row>
        <row r="55"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</row>
        <row r="56"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</row>
        <row r="59">
          <cell r="M59">
            <v>0</v>
          </cell>
          <cell r="O59">
            <v>0</v>
          </cell>
          <cell r="Q59">
            <v>0</v>
          </cell>
          <cell r="S59">
            <v>0</v>
          </cell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3"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</row>
        <row r="64">
          <cell r="M64">
            <v>0</v>
          </cell>
          <cell r="O64">
            <v>0</v>
          </cell>
          <cell r="Q64">
            <v>0</v>
          </cell>
          <cell r="S64">
            <v>0</v>
          </cell>
          <cell r="U64">
            <v>0</v>
          </cell>
        </row>
      </sheetData>
      <sheetData sheetId="58"/>
      <sheetData sheetId="59"/>
      <sheetData sheetId="60"/>
      <sheetData sheetId="61"/>
      <sheetData sheetId="62"/>
      <sheetData sheetId="63">
        <row r="20">
          <cell r="J20">
            <v>35</v>
          </cell>
          <cell r="L20">
            <v>20.9</v>
          </cell>
        </row>
        <row r="44">
          <cell r="J44">
            <v>0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>
        <row r="20">
          <cell r="K20">
            <v>0</v>
          </cell>
          <cell r="O20">
            <v>0</v>
          </cell>
        </row>
        <row r="21">
          <cell r="K21">
            <v>0</v>
          </cell>
          <cell r="O21">
            <v>0</v>
          </cell>
        </row>
        <row r="22">
          <cell r="K22">
            <v>0</v>
          </cell>
          <cell r="O22">
            <v>0</v>
          </cell>
        </row>
        <row r="23">
          <cell r="K23">
            <v>0</v>
          </cell>
          <cell r="O23">
            <v>0</v>
          </cell>
        </row>
        <row r="24">
          <cell r="O24">
            <v>0</v>
          </cell>
        </row>
        <row r="25">
          <cell r="K25">
            <v>0</v>
          </cell>
          <cell r="O25">
            <v>0</v>
          </cell>
        </row>
        <row r="26">
          <cell r="K26">
            <v>0</v>
          </cell>
          <cell r="O26">
            <v>0</v>
          </cell>
        </row>
        <row r="27">
          <cell r="O27">
            <v>0</v>
          </cell>
        </row>
        <row r="28">
          <cell r="K28">
            <v>0</v>
          </cell>
          <cell r="O28">
            <v>0</v>
          </cell>
        </row>
        <row r="29">
          <cell r="K29">
            <v>0</v>
          </cell>
          <cell r="O29">
            <v>0</v>
          </cell>
        </row>
        <row r="30">
          <cell r="K30">
            <v>0</v>
          </cell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K34">
            <v>0</v>
          </cell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K38">
            <v>0</v>
          </cell>
          <cell r="O38">
            <v>0</v>
          </cell>
        </row>
        <row r="39">
          <cell r="K39">
            <v>0</v>
          </cell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K43">
            <v>0</v>
          </cell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</sheetData>
      <sheetData sheetId="72">
        <row r="25">
          <cell r="AA25">
            <v>8</v>
          </cell>
          <cell r="AV25">
            <v>0</v>
          </cell>
        </row>
        <row r="26">
          <cell r="AA26">
            <v>11</v>
          </cell>
          <cell r="AV26">
            <v>0</v>
          </cell>
        </row>
        <row r="27">
          <cell r="AA27">
            <v>0</v>
          </cell>
          <cell r="AV27">
            <v>0</v>
          </cell>
        </row>
        <row r="29">
          <cell r="AA29">
            <v>19</v>
          </cell>
        </row>
      </sheetData>
      <sheetData sheetId="73"/>
      <sheetData sheetId="74"/>
      <sheetData sheetId="75"/>
      <sheetData sheetId="76"/>
      <sheetData sheetId="77"/>
      <sheetData sheetId="78">
        <row r="16">
          <cell r="N16">
            <v>0</v>
          </cell>
          <cell r="X16">
            <v>0</v>
          </cell>
        </row>
        <row r="18">
          <cell r="N18">
            <v>0</v>
          </cell>
          <cell r="X18">
            <v>0</v>
          </cell>
        </row>
        <row r="19">
          <cell r="N19">
            <v>0</v>
          </cell>
          <cell r="X19">
            <v>0</v>
          </cell>
        </row>
      </sheetData>
      <sheetData sheetId="79"/>
      <sheetData sheetId="80"/>
      <sheetData sheetId="81"/>
      <sheetData sheetId="82">
        <row r="20">
          <cell r="R20">
            <v>0</v>
          </cell>
          <cell r="U20">
            <v>0</v>
          </cell>
          <cell r="AA20">
            <v>0</v>
          </cell>
        </row>
      </sheetData>
      <sheetData sheetId="83">
        <row r="18">
          <cell r="P18">
            <v>0</v>
          </cell>
          <cell r="S18">
            <v>0</v>
          </cell>
        </row>
        <row r="25">
          <cell r="P25">
            <v>0</v>
          </cell>
          <cell r="S25">
            <v>0</v>
          </cell>
        </row>
        <row r="29">
          <cell r="P29">
            <v>0</v>
          </cell>
          <cell r="S29">
            <v>0</v>
          </cell>
        </row>
      </sheetData>
      <sheetData sheetId="84"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9">
          <cell r="J39">
            <v>0</v>
          </cell>
          <cell r="M39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0</v>
          </cell>
          <cell r="M44">
            <v>0</v>
          </cell>
        </row>
      </sheetData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1">
          <cell r="K31">
            <v>37353.199999999997</v>
          </cell>
        </row>
        <row r="39">
          <cell r="K39">
            <v>-8908.8490000000002</v>
          </cell>
        </row>
        <row r="49">
          <cell r="K49">
            <v>-8908.8490000000002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67">
          <cell r="B67" t="str">
            <v>Город Верхний Уфалей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PEN_INFO">
    <tabColor rgb="FFFFFF00"/>
  </sheetPr>
  <dimension ref="A1:N100"/>
  <sheetViews>
    <sheetView showGridLines="0" tabSelected="1" topLeftCell="E52" zoomScaleNormal="100" workbookViewId="0">
      <selection activeCell="M55" sqref="M55"/>
    </sheetView>
  </sheetViews>
  <sheetFormatPr defaultColWidth="9.140625" defaultRowHeight="11.25" x14ac:dyDescent="0.15"/>
  <cols>
    <col min="1" max="1" width="8.28515625" style="1" hidden="1" customWidth="1"/>
    <col min="2" max="4" width="8.28515625" style="2" hidden="1" customWidth="1"/>
    <col min="5" max="5" width="8.28515625" style="2" customWidth="1"/>
    <col min="6" max="6" width="11" style="2" customWidth="1"/>
    <col min="7" max="7" width="46.7109375" style="2" customWidth="1"/>
    <col min="8" max="8" width="13.140625" style="2" customWidth="1"/>
    <col min="9" max="9" width="15.7109375" style="2" customWidth="1"/>
    <col min="10" max="10" width="13.85546875" style="2" customWidth="1"/>
    <col min="11" max="11" width="14" style="2" customWidth="1"/>
    <col min="12" max="12" width="13" style="2" customWidth="1"/>
    <col min="13" max="13" width="15.5703125" style="2" customWidth="1"/>
    <col min="14" max="14" width="12" style="2" customWidth="1"/>
    <col min="15" max="16384" width="9.140625" style="2"/>
  </cols>
  <sheetData>
    <row r="1" spans="1:10" ht="26.45" hidden="1" customHeight="1" x14ac:dyDescent="0.15">
      <c r="A1" s="1" t="str">
        <f>IFERROR(IF([1]Настройки!$D$11=1,"HIDDEN","VISIBLE"),"HIDDEN")</f>
        <v>VISIBLE</v>
      </c>
    </row>
    <row r="2" spans="1:10" ht="26.45" hidden="1" customHeight="1" x14ac:dyDescent="0.15"/>
    <row r="3" spans="1:10" ht="26.45" hidden="1" customHeight="1" x14ac:dyDescent="0.15"/>
    <row r="4" spans="1:10" ht="26.45" hidden="1" customHeight="1" x14ac:dyDescent="0.15"/>
    <row r="5" spans="1:10" ht="26.45" hidden="1" customHeight="1" x14ac:dyDescent="0.15"/>
    <row r="6" spans="1:10" ht="26.45" hidden="1" customHeight="1" x14ac:dyDescent="0.15"/>
    <row r="7" spans="1:10" ht="26.45" customHeight="1" x14ac:dyDescent="0.15">
      <c r="F7" s="3" t="s">
        <v>0</v>
      </c>
      <c r="G7" s="3"/>
    </row>
    <row r="8" spans="1:10" ht="9.6" customHeight="1" x14ac:dyDescent="0.15">
      <c r="F8" s="4" t="s">
        <v>1</v>
      </c>
      <c r="G8" s="4"/>
      <c r="H8" s="4"/>
      <c r="I8" s="4"/>
      <c r="J8" s="4"/>
    </row>
    <row r="9" spans="1:10" x14ac:dyDescent="0.15">
      <c r="F9" s="4" t="s">
        <v>2</v>
      </c>
      <c r="G9" s="4"/>
      <c r="H9" s="4"/>
      <c r="I9" s="4"/>
      <c r="J9" s="4"/>
    </row>
    <row r="10" spans="1:10" x14ac:dyDescent="0.15">
      <c r="F10" s="4" t="str">
        <f>"                  (вид цены (тарифа) на "&amp; god&amp;" год"</f>
        <v xml:space="preserve">                  (вид цены (тарифа) на 2023 год</v>
      </c>
      <c r="G10" s="4"/>
      <c r="H10" s="4"/>
      <c r="I10" s="4"/>
      <c r="J10" s="4"/>
    </row>
    <row r="11" spans="1:10" x14ac:dyDescent="0.15">
      <c r="F11" s="4" t="s">
        <v>3</v>
      </c>
      <c r="G11" s="4"/>
      <c r="H11" s="4"/>
      <c r="I11" s="4"/>
      <c r="J11" s="4"/>
    </row>
    <row r="12" spans="1:10" x14ac:dyDescent="0.15">
      <c r="F12" s="5"/>
    </row>
    <row r="13" spans="1:10" x14ac:dyDescent="0.15">
      <c r="F13" s="6" t="str">
        <f>ORG</f>
        <v>МУП "Электротепловые сети"</v>
      </c>
      <c r="G13" s="7"/>
      <c r="H13" s="7"/>
      <c r="I13" s="7"/>
      <c r="J13" s="7"/>
    </row>
    <row r="14" spans="1:10" ht="9.75" customHeight="1" x14ac:dyDescent="0.15">
      <c r="F14" s="4" t="s">
        <v>4</v>
      </c>
      <c r="G14" s="4"/>
      <c r="H14" s="4"/>
      <c r="I14" s="4"/>
      <c r="J14" s="4"/>
    </row>
    <row r="16" spans="1:10" ht="3" customHeight="1" x14ac:dyDescent="0.15"/>
    <row r="17" spans="6:11" hidden="1" x14ac:dyDescent="0.15"/>
    <row r="18" spans="6:11" ht="14.25" customHeight="1" x14ac:dyDescent="0.15">
      <c r="F18" s="8" t="s">
        <v>5</v>
      </c>
      <c r="G18" s="8"/>
      <c r="H18" s="8"/>
      <c r="I18" s="8"/>
      <c r="J18" s="8"/>
      <c r="K18" s="8"/>
    </row>
    <row r="19" spans="6:11" x14ac:dyDescent="0.15">
      <c r="F19" s="5"/>
    </row>
    <row r="20" spans="6:11" ht="9" customHeight="1" x14ac:dyDescent="0.15">
      <c r="F20" s="9" t="s">
        <v>6</v>
      </c>
      <c r="G20" s="9"/>
      <c r="H20" s="10" t="str">
        <f>ORG</f>
        <v>МУП "Электротепловые сети"</v>
      </c>
      <c r="I20" s="11"/>
      <c r="J20" s="11"/>
      <c r="K20" s="11"/>
    </row>
    <row r="21" spans="6:11" ht="8.25" customHeight="1" x14ac:dyDescent="0.15">
      <c r="F21" s="9"/>
      <c r="G21" s="9"/>
      <c r="H21" s="11"/>
      <c r="I21" s="11"/>
      <c r="J21" s="11"/>
      <c r="K21" s="11"/>
    </row>
    <row r="22" spans="6:11" x14ac:dyDescent="0.15">
      <c r="F22" s="9" t="s">
        <v>7</v>
      </c>
      <c r="G22" s="9"/>
      <c r="H22" s="12" t="str">
        <f>ORG</f>
        <v>МУП "Электротепловые сети"</v>
      </c>
      <c r="I22" s="12"/>
      <c r="J22" s="12"/>
      <c r="K22" s="12"/>
    </row>
    <row r="23" spans="6:11" ht="14.25" customHeight="1" x14ac:dyDescent="0.15">
      <c r="F23" s="9" t="s">
        <v>8</v>
      </c>
      <c r="G23" s="9"/>
      <c r="H23" s="13" t="str">
        <f>[1]Титульный!E56</f>
        <v>457100 Челябинская область, г. Троицк, Улица Кирова,  81</v>
      </c>
      <c r="I23" s="14"/>
      <c r="J23" s="14"/>
      <c r="K23" s="14"/>
    </row>
    <row r="24" spans="6:11" ht="15" customHeight="1" x14ac:dyDescent="0.15">
      <c r="F24" s="9" t="s">
        <v>9</v>
      </c>
      <c r="G24" s="9"/>
      <c r="H24" s="13" t="str">
        <f>[1]Титульный!E57</f>
        <v>457100 Челябинская область, г. Троицк, Улица Сибирская,  6</v>
      </c>
      <c r="I24" s="14"/>
      <c r="J24" s="14"/>
      <c r="K24" s="14"/>
    </row>
    <row r="25" spans="6:11" x14ac:dyDescent="0.15">
      <c r="F25" s="9" t="s">
        <v>10</v>
      </c>
      <c r="G25" s="9"/>
      <c r="H25" s="15" t="str">
        <f>INN</f>
        <v>7418012452</v>
      </c>
      <c r="I25" s="15"/>
      <c r="J25" s="15"/>
      <c r="K25" s="15"/>
    </row>
    <row r="26" spans="6:11" x14ac:dyDescent="0.15">
      <c r="F26" s="9" t="s">
        <v>11</v>
      </c>
      <c r="G26" s="9"/>
      <c r="H26" s="15" t="str">
        <f>KPP</f>
        <v>742401001</v>
      </c>
      <c r="I26" s="15"/>
      <c r="J26" s="15"/>
      <c r="K26" s="15"/>
    </row>
    <row r="27" spans="6:11" x14ac:dyDescent="0.15">
      <c r="F27" s="9" t="s">
        <v>12</v>
      </c>
      <c r="G27" s="9"/>
      <c r="H27" s="15" t="str">
        <f>[1]Титульный!E60</f>
        <v>Черный Василий Михайлович</v>
      </c>
      <c r="I27" s="15"/>
      <c r="J27" s="15"/>
      <c r="K27" s="15"/>
    </row>
    <row r="28" spans="6:11" x14ac:dyDescent="0.15">
      <c r="F28" s="9" t="s">
        <v>13</v>
      </c>
      <c r="G28" s="9"/>
      <c r="H28" s="16" t="str">
        <f>[1]Титульный!E72</f>
        <v>tr-ets@mail.ru</v>
      </c>
      <c r="I28" s="17"/>
      <c r="J28" s="17"/>
      <c r="K28" s="17"/>
    </row>
    <row r="29" spans="6:11" x14ac:dyDescent="0.15">
      <c r="F29" s="9" t="s">
        <v>14</v>
      </c>
      <c r="G29" s="9"/>
      <c r="H29" s="16" t="str">
        <f>[1]Титульный!E62</f>
        <v>8-351-63-2-69-29</v>
      </c>
      <c r="I29" s="17"/>
      <c r="J29" s="17"/>
      <c r="K29" s="17"/>
    </row>
    <row r="30" spans="6:11" hidden="1" x14ac:dyDescent="0.15">
      <c r="F30" s="9" t="s">
        <v>15</v>
      </c>
      <c r="G30" s="9"/>
      <c r="H30" s="18"/>
      <c r="I30" s="18"/>
      <c r="J30" s="18"/>
      <c r="K30" s="18"/>
    </row>
    <row r="31" spans="6:11" ht="4.5" customHeight="1" x14ac:dyDescent="0.15"/>
    <row r="32" spans="6:11" ht="4.5" customHeight="1" x14ac:dyDescent="0.15">
      <c r="F32" s="19"/>
    </row>
    <row r="33" spans="6:11" ht="18.75" customHeight="1" x14ac:dyDescent="0.15">
      <c r="F33" s="8" t="s">
        <v>16</v>
      </c>
      <c r="G33" s="8"/>
      <c r="H33" s="8"/>
      <c r="I33" s="8"/>
      <c r="J33" s="8"/>
      <c r="K33" s="8"/>
    </row>
    <row r="34" spans="6:11" ht="1.5" customHeight="1" x14ac:dyDescent="0.15"/>
    <row r="35" spans="6:11" ht="1.5" customHeight="1" x14ac:dyDescent="0.15">
      <c r="F35" s="19"/>
    </row>
    <row r="36" spans="6:11" ht="60" customHeight="1" x14ac:dyDescent="0.15">
      <c r="F36" s="20" t="s">
        <v>17</v>
      </c>
      <c r="G36" s="20"/>
      <c r="H36" s="21" t="s">
        <v>18</v>
      </c>
      <c r="I36" s="21" t="s">
        <v>19</v>
      </c>
      <c r="J36" s="21" t="s">
        <v>20</v>
      </c>
      <c r="K36" s="21" t="s">
        <v>21</v>
      </c>
    </row>
    <row r="37" spans="6:11" ht="24.75" customHeight="1" x14ac:dyDescent="0.15">
      <c r="F37" s="22" t="s">
        <v>22</v>
      </c>
      <c r="G37" s="23"/>
      <c r="H37" s="23"/>
      <c r="I37" s="23"/>
      <c r="J37" s="23"/>
      <c r="K37" s="23"/>
    </row>
    <row r="38" spans="6:11" ht="14.25" customHeight="1" x14ac:dyDescent="0.15">
      <c r="F38" s="24">
        <v>1</v>
      </c>
      <c r="G38" s="25" t="s">
        <v>23</v>
      </c>
      <c r="H38" s="25"/>
      <c r="I38" s="25"/>
      <c r="J38" s="25"/>
      <c r="K38" s="26"/>
    </row>
    <row r="39" spans="6:11" x14ac:dyDescent="0.15">
      <c r="F39" s="27" t="s">
        <v>24</v>
      </c>
      <c r="G39" s="28" t="s">
        <v>25</v>
      </c>
      <c r="H39" s="29" t="s">
        <v>26</v>
      </c>
      <c r="I39" s="30">
        <f>'[1]42_финансовые показатели'!K31</f>
        <v>37353.199999999997</v>
      </c>
      <c r="J39" s="31">
        <f>'[1]8_Расчет НВВ '!W142</f>
        <v>44159.246139999996</v>
      </c>
      <c r="K39" s="31">
        <f>'[1]8_Расчет НВВ '!AA142</f>
        <v>51386.551787597033</v>
      </c>
    </row>
    <row r="40" spans="6:11" x14ac:dyDescent="0.15">
      <c r="F40" s="32" t="s">
        <v>27</v>
      </c>
      <c r="G40" s="33" t="s">
        <v>28</v>
      </c>
      <c r="H40" s="21" t="s">
        <v>26</v>
      </c>
      <c r="I40" s="30">
        <f>'[1]42_финансовые показатели'!K39</f>
        <v>-8908.8490000000002</v>
      </c>
      <c r="J40" s="31"/>
      <c r="K40" s="31"/>
    </row>
    <row r="41" spans="6:11" ht="22.5" x14ac:dyDescent="0.15">
      <c r="F41" s="32" t="s">
        <v>29</v>
      </c>
      <c r="G41" s="33" t="s">
        <v>30</v>
      </c>
      <c r="H41" s="21" t="s">
        <v>26</v>
      </c>
      <c r="I41" s="30">
        <f>'[1]42_финансовые показатели'!K47</f>
        <v>0</v>
      </c>
      <c r="J41" s="31"/>
      <c r="K41" s="31"/>
    </row>
    <row r="42" spans="6:11" x14ac:dyDescent="0.15">
      <c r="F42" s="32" t="s">
        <v>31</v>
      </c>
      <c r="G42" s="33" t="s">
        <v>32</v>
      </c>
      <c r="H42" s="21" t="s">
        <v>26</v>
      </c>
      <c r="I42" s="30">
        <f>'[1]42_финансовые показатели'!K49</f>
        <v>-8908.8490000000002</v>
      </c>
      <c r="J42" s="31"/>
      <c r="K42" s="31"/>
    </row>
    <row r="43" spans="6:11" x14ac:dyDescent="0.15">
      <c r="F43" s="24" t="s">
        <v>33</v>
      </c>
      <c r="G43" s="25" t="s">
        <v>34</v>
      </c>
      <c r="H43" s="34"/>
      <c r="I43" s="25"/>
      <c r="J43" s="25"/>
      <c r="K43" s="26"/>
    </row>
    <row r="44" spans="6:11" ht="45" x14ac:dyDescent="0.15">
      <c r="F44" s="32" t="s">
        <v>35</v>
      </c>
      <c r="G44" s="33" t="s">
        <v>36</v>
      </c>
      <c r="H44" s="21" t="s">
        <v>37</v>
      </c>
      <c r="I44" s="35">
        <f>IF(I39=0,0,I40/I39)</f>
        <v>-0.23850296627865888</v>
      </c>
      <c r="J44" s="35">
        <f>IF(J39=0,0,J40/J39)</f>
        <v>0</v>
      </c>
      <c r="K44" s="35">
        <f>IF(K39=0,0,K40/K39)</f>
        <v>0</v>
      </c>
    </row>
    <row r="45" spans="6:11" ht="22.5" x14ac:dyDescent="0.15">
      <c r="F45" s="24" t="s">
        <v>38</v>
      </c>
      <c r="G45" s="25" t="s">
        <v>39</v>
      </c>
      <c r="H45" s="34"/>
      <c r="I45" s="25"/>
      <c r="J45" s="25"/>
      <c r="K45" s="26"/>
    </row>
    <row r="46" spans="6:11" x14ac:dyDescent="0.15">
      <c r="F46" s="32" t="s">
        <v>40</v>
      </c>
      <c r="G46" s="36" t="s">
        <v>41</v>
      </c>
      <c r="H46" s="21" t="s">
        <v>42</v>
      </c>
      <c r="I46" s="37">
        <f>'[1]9 Тариф'!P34</f>
        <v>9.9558</v>
      </c>
      <c r="J46" s="37">
        <f>'[1]9 Тариф'!Q34</f>
        <v>10.202999999999999</v>
      </c>
      <c r="K46" s="37">
        <f>'[1]9 Тариф'!W34</f>
        <v>9.7491000000000003</v>
      </c>
    </row>
    <row r="47" spans="6:11" ht="22.5" x14ac:dyDescent="0.15">
      <c r="F47" s="32" t="s">
        <v>43</v>
      </c>
      <c r="G47" s="36" t="s">
        <v>44</v>
      </c>
      <c r="H47" s="21" t="s">
        <v>45</v>
      </c>
      <c r="I47" s="37">
        <f>'[1]9 Тариф'!P59*1000</f>
        <v>0</v>
      </c>
      <c r="J47" s="37">
        <f>'[1]9 Тариф'!Q59*1000</f>
        <v>0</v>
      </c>
      <c r="K47" s="37">
        <f>'[1]9 Тариф'!W59*1000</f>
        <v>0</v>
      </c>
    </row>
    <row r="48" spans="6:11" ht="33.75" x14ac:dyDescent="0.15">
      <c r="F48" s="32" t="s">
        <v>46</v>
      </c>
      <c r="G48" s="36" t="s">
        <v>47</v>
      </c>
      <c r="H48" s="21" t="s">
        <v>48</v>
      </c>
      <c r="I48" s="38"/>
      <c r="J48" s="38"/>
      <c r="K48" s="38"/>
    </row>
    <row r="49" spans="6:11" x14ac:dyDescent="0.15">
      <c r="F49" s="32" t="s">
        <v>49</v>
      </c>
      <c r="G49" s="39" t="s">
        <v>50</v>
      </c>
      <c r="H49" s="21" t="s">
        <v>37</v>
      </c>
      <c r="I49" s="37">
        <f>'[1]9 Тариф'!P19</f>
        <v>12.054714163822526</v>
      </c>
      <c r="J49" s="37">
        <f>'[1]9 Тариф'!Q19</f>
        <v>17.308868501529052</v>
      </c>
      <c r="K49" s="37">
        <f>'[1]9 Тариф'!W19</f>
        <v>16.549168415953496</v>
      </c>
    </row>
    <row r="50" spans="6:11" ht="33.75" x14ac:dyDescent="0.15">
      <c r="F50" s="32" t="s">
        <v>51</v>
      </c>
      <c r="G50" s="40" t="s">
        <v>52</v>
      </c>
      <c r="H50" s="21"/>
      <c r="I50" s="41" t="s">
        <v>53</v>
      </c>
      <c r="J50" s="41" t="s">
        <v>54</v>
      </c>
      <c r="K50" s="41" t="s">
        <v>54</v>
      </c>
    </row>
    <row r="51" spans="6:11" ht="22.5" x14ac:dyDescent="0.15">
      <c r="F51" s="32" t="s">
        <v>55</v>
      </c>
      <c r="G51" s="42" t="s">
        <v>56</v>
      </c>
      <c r="H51" s="21" t="s">
        <v>26</v>
      </c>
      <c r="I51" s="37">
        <f>'[1]8_Расчет НВВ '!Q142</f>
        <v>46605.744589643466</v>
      </c>
      <c r="J51" s="37">
        <f>IFERROR('[1]8_Расчет НВВ '!W142,0)</f>
        <v>44159.246139999996</v>
      </c>
      <c r="K51" s="37">
        <f>'[1]8_Расчет НВВ '!AB142</f>
        <v>51386.551787597033</v>
      </c>
    </row>
    <row r="52" spans="6:11" ht="44.25" customHeight="1" x14ac:dyDescent="0.15">
      <c r="F52" s="32" t="s">
        <v>57</v>
      </c>
      <c r="G52" s="33" t="s">
        <v>58</v>
      </c>
      <c r="H52" s="21" t="s">
        <v>26</v>
      </c>
      <c r="I52" s="37">
        <f>'[1]8_Расчет НВВ '!Q73</f>
        <v>15995.875690857796</v>
      </c>
      <c r="J52" s="37">
        <f>'[1]8_Расчет НВВ '!W73</f>
        <v>13771.91</v>
      </c>
      <c r="K52" s="37">
        <f>'[1]8_Расчет НВВ '!AB73</f>
        <v>15203.266741726316</v>
      </c>
    </row>
    <row r="53" spans="6:11" x14ac:dyDescent="0.15">
      <c r="F53" s="43"/>
      <c r="G53" s="42" t="s">
        <v>59</v>
      </c>
      <c r="H53" s="21"/>
      <c r="I53" s="44"/>
      <c r="J53" s="44"/>
      <c r="K53" s="44"/>
    </row>
    <row r="54" spans="6:11" x14ac:dyDescent="0.15">
      <c r="F54" s="32" t="s">
        <v>60</v>
      </c>
      <c r="G54" s="45" t="s">
        <v>61</v>
      </c>
      <c r="H54" s="21" t="s">
        <v>26</v>
      </c>
      <c r="I54" s="37">
        <f>'[1]8_Расчет НВВ '!Q42</f>
        <v>11210.052021687441</v>
      </c>
      <c r="J54" s="37">
        <f>'[1]8_Расчет НВВ '!W42</f>
        <v>8907.57</v>
      </c>
      <c r="K54" s="37">
        <f>'[1]8_Расчет НВВ '!AB42</f>
        <v>9833.3610029835436</v>
      </c>
    </row>
    <row r="55" spans="6:11" x14ac:dyDescent="0.15">
      <c r="F55" s="32" t="s">
        <v>62</v>
      </c>
      <c r="G55" s="45" t="s">
        <v>63</v>
      </c>
      <c r="H55" s="21" t="s">
        <v>26</v>
      </c>
      <c r="I55" s="37">
        <f>'[1]8_Расчет НВВ '!Q39</f>
        <v>0</v>
      </c>
      <c r="J55" s="37">
        <f>'[1]8_Расчет НВВ '!W39</f>
        <v>0</v>
      </c>
      <c r="K55" s="37">
        <f>'[1]8_Расчет НВВ '!AB39</f>
        <v>0</v>
      </c>
    </row>
    <row r="56" spans="6:11" x14ac:dyDescent="0.15">
      <c r="F56" s="32" t="s">
        <v>64</v>
      </c>
      <c r="G56" s="45" t="s">
        <v>65</v>
      </c>
      <c r="H56" s="21" t="s">
        <v>26</v>
      </c>
      <c r="I56" s="37">
        <f>'[1]8_Расчет НВВ '!Q36+'[1]8_Расчет НВВ '!Q44</f>
        <v>3488.4766920154816</v>
      </c>
      <c r="J56" s="37">
        <f>'[1]8_Расчет НВВ '!W36+'[1]8_Расчет НВВ '!W44</f>
        <v>4173.5</v>
      </c>
      <c r="K56" s="37">
        <f>'[1]8_Расчет НВВ '!AB36+'[1]8_Расчет НВВ '!AB44</f>
        <v>4607.2646239043661</v>
      </c>
    </row>
    <row r="57" spans="6:11" ht="33.75" x14ac:dyDescent="0.15">
      <c r="F57" s="32" t="s">
        <v>66</v>
      </c>
      <c r="G57" s="33" t="s">
        <v>67</v>
      </c>
      <c r="H57" s="21" t="s">
        <v>26</v>
      </c>
      <c r="I57" s="37">
        <f>'[1]8_Расчет НВВ '!Q117-I52</f>
        <v>8337.6802488271314</v>
      </c>
      <c r="J57" s="37">
        <f>'[1]8_Расчет НВВ '!W117-J52</f>
        <v>4501.6461400000007</v>
      </c>
      <c r="K57" s="37">
        <f>'[1]8_Расчет НВВ '!AB117-K52</f>
        <v>7792.559990979551</v>
      </c>
    </row>
    <row r="58" spans="6:11" ht="22.5" x14ac:dyDescent="0.15">
      <c r="F58" s="32" t="s">
        <v>68</v>
      </c>
      <c r="G58" s="33" t="s">
        <v>69</v>
      </c>
      <c r="H58" s="21" t="s">
        <v>26</v>
      </c>
      <c r="I58" s="37">
        <f>'[1]8_Расчет НВВ '!Q118</f>
        <v>0</v>
      </c>
      <c r="J58" s="37">
        <f>'[1]8_Расчет НВВ '!W118</f>
        <v>-1399.3600000000001</v>
      </c>
      <c r="K58" s="37">
        <f>'[1]8_Расчет НВВ '!AB118</f>
        <v>2699.2569539370988</v>
      </c>
    </row>
    <row r="59" spans="6:11" ht="22.5" x14ac:dyDescent="0.15">
      <c r="F59" s="32" t="s">
        <v>70</v>
      </c>
      <c r="G59" s="33" t="s">
        <v>71</v>
      </c>
      <c r="H59" s="21" t="s">
        <v>26</v>
      </c>
      <c r="I59" s="46"/>
      <c r="J59" s="46"/>
      <c r="K59" s="46"/>
    </row>
    <row r="60" spans="6:11" ht="22.5" x14ac:dyDescent="0.15">
      <c r="F60" s="32" t="s">
        <v>72</v>
      </c>
      <c r="G60" s="45" t="s">
        <v>73</v>
      </c>
      <c r="H60" s="21"/>
      <c r="I60" s="47"/>
      <c r="J60" s="47"/>
      <c r="K60" s="41"/>
    </row>
    <row r="61" spans="6:11" x14ac:dyDescent="0.15">
      <c r="F61" s="32" t="s">
        <v>74</v>
      </c>
      <c r="G61" s="36" t="s">
        <v>75</v>
      </c>
      <c r="H61" s="21" t="s">
        <v>76</v>
      </c>
      <c r="I61" s="37">
        <f>'[1]7_Свод УЕ '!L39</f>
        <v>1242.7850000000001</v>
      </c>
      <c r="J61" s="37">
        <f>'[1]7_Свод УЕ '!L41</f>
        <v>1211.2850000000001</v>
      </c>
      <c r="K61" s="37">
        <f>'[1]7_Свод УЕ '!L42</f>
        <v>1327.885</v>
      </c>
    </row>
    <row r="62" spans="6:11" ht="25.5" customHeight="1" x14ac:dyDescent="0.15">
      <c r="F62" s="32" t="s">
        <v>77</v>
      </c>
      <c r="G62" s="33" t="s">
        <v>78</v>
      </c>
      <c r="H62" s="21" t="s">
        <v>79</v>
      </c>
      <c r="I62" s="48">
        <f>IF('[1]8_Расчет НВВ '!Q28=0,0,'[1]8_Расчет НВВ '!Q73/'[1]8_Расчет НВВ '!Q28)</f>
        <v>12.870991918037147</v>
      </c>
      <c r="J62" s="48">
        <f>IF('[1]8_Расчет НВВ '!W28=0,0,'[1]8_Расчет НВВ '!W73/'[1]8_Расчет НВВ '!W28)</f>
        <v>11.369669400677791</v>
      </c>
      <c r="K62" s="48">
        <f>IF('[1]8_Расчет НВВ '!AA28=0,0,'[1]8_Расчет НВВ '!AB73/'[1]8_Расчет НВВ '!AA28)</f>
        <v>11.449234490732493</v>
      </c>
    </row>
    <row r="63" spans="6:11" ht="24.75" customHeight="1" x14ac:dyDescent="0.15">
      <c r="F63" s="24" t="s">
        <v>80</v>
      </c>
      <c r="G63" s="49" t="s">
        <v>81</v>
      </c>
      <c r="H63" s="49"/>
      <c r="I63" s="49"/>
      <c r="J63" s="25"/>
      <c r="K63" s="26"/>
    </row>
    <row r="64" spans="6:11" x14ac:dyDescent="0.15">
      <c r="F64" s="32" t="s">
        <v>82</v>
      </c>
      <c r="G64" s="33" t="s">
        <v>83</v>
      </c>
      <c r="H64" s="21" t="s">
        <v>84</v>
      </c>
      <c r="I64" s="48">
        <f>'[1]16_ФОТ'!J20</f>
        <v>35</v>
      </c>
      <c r="J64" s="48">
        <f>'[1]16_ФОТ'!L20</f>
        <v>20.9</v>
      </c>
      <c r="K64" s="37">
        <f>'[1]16_ФОТ'!M20</f>
        <v>0</v>
      </c>
    </row>
    <row r="65" spans="1:14" ht="22.5" x14ac:dyDescent="0.15">
      <c r="F65" s="32" t="s">
        <v>85</v>
      </c>
      <c r="G65" s="33" t="s">
        <v>86</v>
      </c>
      <c r="H65" s="21" t="s">
        <v>87</v>
      </c>
      <c r="I65" s="48">
        <f>'[1]16_ФОТ'!J44/1000</f>
        <v>0</v>
      </c>
      <c r="J65" s="46"/>
      <c r="K65" s="38"/>
    </row>
    <row r="66" spans="1:14" ht="22.5" x14ac:dyDescent="0.15">
      <c r="F66" s="32" t="s">
        <v>88</v>
      </c>
      <c r="G66" s="33" t="s">
        <v>89</v>
      </c>
      <c r="H66" s="21"/>
      <c r="I66" s="41"/>
      <c r="J66" s="41"/>
      <c r="K66" s="41"/>
    </row>
    <row r="67" spans="1:14" ht="22.5" x14ac:dyDescent="0.15">
      <c r="F67" s="32" t="s">
        <v>90</v>
      </c>
      <c r="G67" s="42" t="s">
        <v>91</v>
      </c>
      <c r="H67" s="21" t="s">
        <v>26</v>
      </c>
      <c r="I67" s="46"/>
      <c r="J67" s="46">
        <f>I67</f>
        <v>0</v>
      </c>
      <c r="K67" s="46">
        <f>J67</f>
        <v>0</v>
      </c>
    </row>
    <row r="68" spans="1:14" ht="23.25" customHeight="1" x14ac:dyDescent="0.15">
      <c r="F68" s="32" t="s">
        <v>92</v>
      </c>
      <c r="G68" s="42" t="s">
        <v>93</v>
      </c>
      <c r="H68" s="21" t="s">
        <v>26</v>
      </c>
      <c r="I68" s="46"/>
      <c r="J68" s="38"/>
      <c r="K68" s="46"/>
    </row>
    <row r="69" spans="1:14" ht="6" customHeight="1" x14ac:dyDescent="0.15">
      <c r="F69" s="50"/>
    </row>
    <row r="70" spans="1:14" ht="6" customHeight="1" x14ac:dyDescent="0.15">
      <c r="F70" s="50"/>
    </row>
    <row r="71" spans="1:14" ht="6" customHeight="1" x14ac:dyDescent="0.15">
      <c r="F71" s="50"/>
    </row>
    <row r="72" spans="1:14" ht="6" customHeight="1" x14ac:dyDescent="0.15">
      <c r="F72" s="50"/>
    </row>
    <row r="73" spans="1:14" ht="23.25" customHeight="1" x14ac:dyDescent="0.15">
      <c r="F73" s="8" t="s">
        <v>94</v>
      </c>
      <c r="G73" s="8"/>
      <c r="H73" s="8"/>
      <c r="I73" s="8"/>
      <c r="J73" s="8"/>
      <c r="K73" s="8"/>
      <c r="L73" s="8"/>
      <c r="M73" s="8"/>
      <c r="N73" s="8"/>
    </row>
    <row r="74" spans="1:14" x14ac:dyDescent="0.15">
      <c r="F74" s="51"/>
    </row>
    <row r="75" spans="1:14" ht="33.75" customHeight="1" x14ac:dyDescent="0.15">
      <c r="F75" s="52" t="s">
        <v>17</v>
      </c>
      <c r="G75" s="52"/>
      <c r="H75" s="53" t="s">
        <v>95</v>
      </c>
      <c r="I75" s="20" t="s">
        <v>19</v>
      </c>
      <c r="J75" s="20"/>
      <c r="K75" s="20" t="s">
        <v>96</v>
      </c>
      <c r="L75" s="20"/>
      <c r="M75" s="20" t="s">
        <v>97</v>
      </c>
      <c r="N75" s="20"/>
    </row>
    <row r="76" spans="1:14" ht="22.5" x14ac:dyDescent="0.15">
      <c r="F76" s="52"/>
      <c r="G76" s="52"/>
      <c r="H76" s="53"/>
      <c r="I76" s="21" t="s">
        <v>98</v>
      </c>
      <c r="J76" s="21" t="s">
        <v>99</v>
      </c>
      <c r="K76" s="21" t="s">
        <v>98</v>
      </c>
      <c r="L76" s="21" t="s">
        <v>99</v>
      </c>
      <c r="M76" s="21" t="s">
        <v>98</v>
      </c>
      <c r="N76" s="21" t="s">
        <v>99</v>
      </c>
    </row>
    <row r="77" spans="1:14" ht="13.5" customHeight="1" x14ac:dyDescent="0.15">
      <c r="F77" s="54" t="s">
        <v>100</v>
      </c>
      <c r="G77" s="55"/>
      <c r="H77" s="55"/>
      <c r="I77" s="25"/>
      <c r="J77" s="25"/>
      <c r="K77" s="25"/>
      <c r="L77" s="25"/>
      <c r="M77" s="25"/>
      <c r="N77" s="25"/>
    </row>
    <row r="78" spans="1:14" ht="13.5" customHeight="1" x14ac:dyDescent="0.15">
      <c r="F78" s="24">
        <v>1</v>
      </c>
      <c r="G78" s="56" t="s">
        <v>101</v>
      </c>
      <c r="H78" s="25"/>
      <c r="I78" s="25"/>
      <c r="J78" s="25"/>
      <c r="K78" s="25"/>
      <c r="L78" s="25"/>
      <c r="M78" s="25"/>
      <c r="N78" s="25"/>
    </row>
    <row r="79" spans="1:14" ht="27" customHeight="1" x14ac:dyDescent="0.15">
      <c r="F79" s="32" t="s">
        <v>24</v>
      </c>
      <c r="G79" s="57" t="s">
        <v>102</v>
      </c>
      <c r="H79" s="58" t="s">
        <v>103</v>
      </c>
      <c r="I79" s="46"/>
      <c r="J79" s="46"/>
      <c r="K79" s="46">
        <f>'[1]9 Тариф'!R68</f>
        <v>137820.54412101017</v>
      </c>
      <c r="L79" s="46">
        <f>'[1]9 Тариф'!S68</f>
        <v>137778.59770455438</v>
      </c>
      <c r="M79" s="46">
        <f>'[1]9 Тариф'!X68</f>
        <v>219636.37401266929</v>
      </c>
      <c r="N79" s="46">
        <f>'[1]9 Тариф'!Y68</f>
        <v>219446.82281580064</v>
      </c>
    </row>
    <row r="80" spans="1:14" ht="24" hidden="1" customHeight="1" x14ac:dyDescent="0.15">
      <c r="A80" s="59" t="str">
        <f>IFERROR(IF(ORG=ORG_DOP,"VISIBLE","HIDDEN"),0)</f>
        <v>HIDDEN</v>
      </c>
      <c r="F80" s="60" t="s">
        <v>27</v>
      </c>
      <c r="G80" s="61" t="s">
        <v>104</v>
      </c>
      <c r="H80" s="58" t="s">
        <v>103</v>
      </c>
      <c r="I80" s="46"/>
      <c r="J80" s="46"/>
      <c r="K80" s="46"/>
      <c r="L80" s="46"/>
      <c r="M80" s="46"/>
      <c r="N80" s="46"/>
    </row>
    <row r="81" spans="1:14" ht="24" hidden="1" customHeight="1" x14ac:dyDescent="0.15">
      <c r="A81" s="59" t="str">
        <f>IFERROR(IF(ORG=ORG_DOP,"VISIBLE","HIDDEN"),0)</f>
        <v>HIDDEN</v>
      </c>
      <c r="F81" s="32" t="s">
        <v>29</v>
      </c>
      <c r="G81" s="61" t="s">
        <v>105</v>
      </c>
      <c r="H81" s="58" t="s">
        <v>103</v>
      </c>
      <c r="I81" s="46"/>
      <c r="J81" s="46"/>
      <c r="K81" s="46"/>
      <c r="L81" s="46"/>
      <c r="M81" s="46"/>
      <c r="N81" s="46"/>
    </row>
    <row r="82" spans="1:14" ht="24" hidden="1" customHeight="1" x14ac:dyDescent="0.15">
      <c r="A82" s="59" t="str">
        <f>IFERROR(IF(ORG=ORG_DOP,"VISIBLE","HIDDEN"),0)</f>
        <v>HIDDEN</v>
      </c>
      <c r="F82" s="60" t="s">
        <v>31</v>
      </c>
      <c r="G82" s="61" t="s">
        <v>106</v>
      </c>
      <c r="H82" s="58" t="s">
        <v>103</v>
      </c>
      <c r="I82" s="46"/>
      <c r="J82" s="46"/>
      <c r="K82" s="46"/>
      <c r="L82" s="46"/>
      <c r="M82" s="46"/>
      <c r="N82" s="46"/>
    </row>
    <row r="83" spans="1:14" ht="24" hidden="1" customHeight="1" x14ac:dyDescent="0.15">
      <c r="A83" s="59" t="str">
        <f>IFERROR(IF(ORG=ORG_DOP,"VISIBLE","HIDDEN"),0)</f>
        <v>HIDDEN</v>
      </c>
      <c r="F83" s="32" t="s">
        <v>107</v>
      </c>
      <c r="G83" s="61" t="s">
        <v>108</v>
      </c>
      <c r="H83" s="58" t="s">
        <v>103</v>
      </c>
      <c r="I83" s="46"/>
      <c r="J83" s="46"/>
      <c r="K83" s="46"/>
      <c r="L83" s="46"/>
      <c r="M83" s="46"/>
      <c r="N83" s="46"/>
    </row>
    <row r="84" spans="1:14" ht="23.25" customHeight="1" x14ac:dyDescent="0.15">
      <c r="F84" s="60" t="s">
        <v>109</v>
      </c>
      <c r="G84" s="62" t="s">
        <v>110</v>
      </c>
      <c r="H84" s="63" t="s">
        <v>111</v>
      </c>
      <c r="I84" s="46"/>
      <c r="J84" s="46"/>
      <c r="K84" s="46">
        <f>'[1]9 Тариф'!R83</f>
        <v>537.84448646438682</v>
      </c>
      <c r="L84" s="46">
        <f>'[1]9 Тариф'!S83</f>
        <v>469.21287396937572</v>
      </c>
      <c r="M84" s="46">
        <f>'[1]9 Тариф'!X83</f>
        <v>459.48827291619597</v>
      </c>
      <c r="N84" s="46">
        <f>'[1]9 Тариф'!Y83</f>
        <v>540.46180774930292</v>
      </c>
    </row>
    <row r="85" spans="1:14" ht="23.25" hidden="1" customHeight="1" x14ac:dyDescent="0.15">
      <c r="A85" s="59" t="str">
        <f>IFERROR(IF(ORG=ORG_DOP,"VISIBLE","HIDDEN"),0)</f>
        <v>HIDDEN</v>
      </c>
      <c r="F85" s="32" t="s">
        <v>112</v>
      </c>
      <c r="G85" s="64" t="s">
        <v>113</v>
      </c>
      <c r="H85" s="63" t="s">
        <v>111</v>
      </c>
      <c r="I85" s="46"/>
      <c r="J85" s="46"/>
      <c r="K85" s="46"/>
      <c r="L85" s="46"/>
      <c r="M85" s="46"/>
      <c r="N85" s="46"/>
    </row>
    <row r="86" spans="1:14" ht="23.25" hidden="1" customHeight="1" x14ac:dyDescent="0.15">
      <c r="A86" s="59" t="str">
        <f>IFERROR(IF(ORG=ORG_DOP,"VISIBLE","HIDDEN"),0)</f>
        <v>HIDDEN</v>
      </c>
      <c r="F86" s="60" t="s">
        <v>114</v>
      </c>
      <c r="G86" s="64" t="s">
        <v>115</v>
      </c>
      <c r="H86" s="63" t="s">
        <v>111</v>
      </c>
      <c r="I86" s="46"/>
      <c r="J86" s="46"/>
      <c r="K86" s="46"/>
      <c r="L86" s="46"/>
      <c r="M86" s="46"/>
      <c r="N86" s="46"/>
    </row>
    <row r="87" spans="1:14" ht="23.25" hidden="1" customHeight="1" x14ac:dyDescent="0.15">
      <c r="A87" s="59" t="str">
        <f>IFERROR(IF(ORG=ORG_DOP,"VISIBLE","HIDDEN"),0)</f>
        <v>HIDDEN</v>
      </c>
      <c r="F87" s="32" t="s">
        <v>116</v>
      </c>
      <c r="G87" s="64" t="s">
        <v>117</v>
      </c>
      <c r="H87" s="63" t="s">
        <v>111</v>
      </c>
      <c r="I87" s="46"/>
      <c r="J87" s="46"/>
      <c r="K87" s="46"/>
      <c r="L87" s="46"/>
      <c r="M87" s="46"/>
      <c r="N87" s="46"/>
    </row>
    <row r="88" spans="1:14" ht="23.25" hidden="1" customHeight="1" x14ac:dyDescent="0.15">
      <c r="A88" s="59" t="str">
        <f>IFERROR(IF(ORG=ORG_DOP,"VISIBLE","HIDDEN"),0)</f>
        <v>HIDDEN</v>
      </c>
      <c r="F88" s="60" t="s">
        <v>118</v>
      </c>
      <c r="G88" s="64" t="s">
        <v>119</v>
      </c>
      <c r="H88" s="63" t="s">
        <v>111</v>
      </c>
      <c r="I88" s="46"/>
      <c r="J88" s="46"/>
      <c r="K88" s="46"/>
      <c r="L88" s="46"/>
      <c r="M88" s="46"/>
      <c r="N88" s="46"/>
    </row>
    <row r="89" spans="1:14" ht="18" customHeight="1" x14ac:dyDescent="0.15">
      <c r="F89" s="24" t="s">
        <v>33</v>
      </c>
      <c r="G89" s="56" t="s">
        <v>120</v>
      </c>
      <c r="H89" s="65" t="s">
        <v>111</v>
      </c>
      <c r="I89" s="46"/>
      <c r="J89" s="46"/>
      <c r="K89" s="46">
        <f>'[1]9 Тариф'!R88</f>
        <v>851.38300539057684</v>
      </c>
      <c r="L89" s="46">
        <f>'[1]9 Тариф'!S88</f>
        <v>779.62884190400928</v>
      </c>
      <c r="M89" s="46">
        <f>'[1]9 Тариф'!X88</f>
        <v>959.21373493350188</v>
      </c>
      <c r="N89" s="46">
        <f>'[1]9 Тариф'!Y88</f>
        <v>1034.9215371570081</v>
      </c>
    </row>
    <row r="90" spans="1:14" ht="18" hidden="1" customHeight="1" x14ac:dyDescent="0.15">
      <c r="A90" s="59" t="str">
        <f>IFERROR(IF(ORG=ORG_DOP,"VISIBLE","HIDDEN"),0)</f>
        <v>HIDDEN</v>
      </c>
      <c r="F90" s="32" t="s">
        <v>35</v>
      </c>
      <c r="G90" s="61" t="s">
        <v>121</v>
      </c>
      <c r="H90" s="66" t="s">
        <v>111</v>
      </c>
      <c r="I90" s="46"/>
      <c r="J90" s="46"/>
      <c r="K90" s="46"/>
      <c r="L90" s="46"/>
      <c r="M90" s="46"/>
      <c r="N90" s="46"/>
    </row>
    <row r="91" spans="1:14" ht="18" hidden="1" customHeight="1" x14ac:dyDescent="0.15">
      <c r="A91" s="59" t="str">
        <f>IFERROR(IF(ORG=ORG_DOP,"VISIBLE","HIDDEN"),0)</f>
        <v>HIDDEN</v>
      </c>
      <c r="F91" s="32" t="s">
        <v>122</v>
      </c>
      <c r="G91" s="61" t="s">
        <v>123</v>
      </c>
      <c r="H91" s="66" t="s">
        <v>111</v>
      </c>
      <c r="I91" s="46"/>
      <c r="J91" s="46"/>
      <c r="K91" s="46"/>
      <c r="L91" s="46"/>
      <c r="M91" s="46"/>
      <c r="N91" s="46"/>
    </row>
    <row r="92" spans="1:14" ht="18" hidden="1" customHeight="1" x14ac:dyDescent="0.15">
      <c r="A92" s="59" t="str">
        <f>IFERROR(IF(ORG=ORG_DOP,"VISIBLE","HIDDEN"),0)</f>
        <v>HIDDEN</v>
      </c>
      <c r="F92" s="32" t="s">
        <v>124</v>
      </c>
      <c r="G92" s="61" t="s">
        <v>125</v>
      </c>
      <c r="H92" s="66" t="s">
        <v>111</v>
      </c>
      <c r="I92" s="46"/>
      <c r="J92" s="46"/>
      <c r="K92" s="46"/>
      <c r="L92" s="46"/>
      <c r="M92" s="46"/>
      <c r="N92" s="46"/>
    </row>
    <row r="93" spans="1:14" ht="18" hidden="1" customHeight="1" x14ac:dyDescent="0.15">
      <c r="A93" s="59" t="str">
        <f>IFERROR(IF(ORG=ORG_DOP,"VISIBLE","HIDDEN"),0)</f>
        <v>HIDDEN</v>
      </c>
      <c r="F93" s="32" t="s">
        <v>126</v>
      </c>
      <c r="G93" s="61" t="s">
        <v>127</v>
      </c>
      <c r="H93" s="66" t="s">
        <v>111</v>
      </c>
      <c r="I93" s="46"/>
      <c r="J93" s="46"/>
      <c r="K93" s="46"/>
      <c r="L93" s="46"/>
      <c r="M93" s="46"/>
      <c r="N93" s="46"/>
    </row>
    <row r="94" spans="1:14" x14ac:dyDescent="0.15">
      <c r="F94" s="19"/>
      <c r="I94" s="67"/>
      <c r="J94" s="67"/>
      <c r="K94" s="67"/>
      <c r="L94" s="67"/>
      <c r="M94" s="67"/>
      <c r="N94" s="67"/>
    </row>
    <row r="95" spans="1:14" x14ac:dyDescent="0.15">
      <c r="F95" s="5"/>
    </row>
    <row r="97" spans="6:13" x14ac:dyDescent="0.15">
      <c r="F97" s="68" t="s">
        <v>128</v>
      </c>
      <c r="G97" s="68"/>
      <c r="H97" s="68"/>
      <c r="I97" s="68"/>
      <c r="J97" s="68"/>
      <c r="K97" s="68"/>
      <c r="L97" s="68"/>
      <c r="M97" s="68"/>
    </row>
    <row r="98" spans="6:13" x14ac:dyDescent="0.15">
      <c r="F98" s="68" t="s">
        <v>129</v>
      </c>
      <c r="G98" s="68"/>
      <c r="H98" s="68"/>
      <c r="I98" s="68"/>
      <c r="J98" s="68"/>
      <c r="K98" s="68"/>
      <c r="L98" s="68"/>
      <c r="M98" s="68"/>
    </row>
    <row r="99" spans="6:13" x14ac:dyDescent="0.15">
      <c r="F99" s="68" t="s">
        <v>130</v>
      </c>
      <c r="G99" s="68"/>
      <c r="H99" s="68"/>
      <c r="I99" s="68"/>
      <c r="J99" s="68"/>
      <c r="K99" s="68"/>
      <c r="L99" s="68"/>
      <c r="M99" s="68"/>
    </row>
    <row r="100" spans="6:13" x14ac:dyDescent="0.15">
      <c r="F100" s="68" t="s">
        <v>131</v>
      </c>
      <c r="G100" s="68"/>
      <c r="H100" s="68"/>
      <c r="I100" s="68"/>
      <c r="J100" s="68"/>
      <c r="K100" s="68"/>
      <c r="L100" s="68"/>
      <c r="M100" s="68"/>
    </row>
  </sheetData>
  <sheetProtection password="FA9C" sheet="1" objects="1" scenarios="1" formatColumns="0" formatRows="0"/>
  <mergeCells count="43">
    <mergeCell ref="F77:H77"/>
    <mergeCell ref="F97:M97"/>
    <mergeCell ref="F98:M98"/>
    <mergeCell ref="F99:M99"/>
    <mergeCell ref="F100:M100"/>
    <mergeCell ref="F37:K37"/>
    <mergeCell ref="G63:I63"/>
    <mergeCell ref="F73:N73"/>
    <mergeCell ref="F75:G76"/>
    <mergeCell ref="H75:H76"/>
    <mergeCell ref="I75:J75"/>
    <mergeCell ref="K75:L75"/>
    <mergeCell ref="M75:N75"/>
    <mergeCell ref="F29:G29"/>
    <mergeCell ref="H29:K29"/>
    <mergeCell ref="F30:G30"/>
    <mergeCell ref="H30:K30"/>
    <mergeCell ref="F33:K33"/>
    <mergeCell ref="F36:G36"/>
    <mergeCell ref="F26:G26"/>
    <mergeCell ref="H26:K26"/>
    <mergeCell ref="F27:G27"/>
    <mergeCell ref="H27:K27"/>
    <mergeCell ref="F28:G28"/>
    <mergeCell ref="H28:K28"/>
    <mergeCell ref="F23:G23"/>
    <mergeCell ref="H23:K23"/>
    <mergeCell ref="F24:G24"/>
    <mergeCell ref="H24:K24"/>
    <mergeCell ref="F25:G25"/>
    <mergeCell ref="H25:K25"/>
    <mergeCell ref="F14:J14"/>
    <mergeCell ref="F18:K18"/>
    <mergeCell ref="F20:G21"/>
    <mergeCell ref="H20:K21"/>
    <mergeCell ref="F22:G22"/>
    <mergeCell ref="H22:K22"/>
    <mergeCell ref="F7:G7"/>
    <mergeCell ref="F8:J8"/>
    <mergeCell ref="F9:J9"/>
    <mergeCell ref="F10:J10"/>
    <mergeCell ref="F11:J11"/>
    <mergeCell ref="F13:J13"/>
  </mergeCells>
  <dataValidations count="3">
    <dataValidation type="decimal" allowBlank="1" showErrorMessage="1" errorTitle="Ошибка" error="Допускается ввод только неотрицательных чисел!" sqref="I51:K51 J65 K64:K65 I67:K68 I46:K48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61:K61 I39:K42 I59:K59 I44:K44 I79:N93 I57:K57 I49:K49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I60:K60 I66:K66 I50:K50">
      <formula1>900</formula1>
    </dataValidation>
  </dataValidations>
  <hyperlinks>
    <hyperlink ref="F7" location="'Список листов'!A1" tooltip="Список листов" display="Список листов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3_Форма раскрытия информации</vt:lpstr>
      <vt:lpstr>END_COLUMN_OPEN_INFO</vt:lpstr>
      <vt:lpstr>END_ROW_OPEN_INFO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2022-04-22T06:39:12Z</dcterms:created>
  <dcterms:modified xsi:type="dcterms:W3CDTF">2022-04-22T06:39:26Z</dcterms:modified>
</cp:coreProperties>
</file>